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omments1.xml" ContentType="application/vnd.openxmlformats-officedocument.spreadsheetml.comments+xml"/>
  <Override PartName="/xl/drawings/drawing3.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3328"/>
  <workbookPr codeName="ThisWorkbook"/>
  <mc:AlternateContent xmlns:mc="http://schemas.openxmlformats.org/markup-compatibility/2006">
    <mc:Choice Requires="x15">
      <x15ac:absPath xmlns:x15ac="http://schemas.microsoft.com/office/spreadsheetml/2010/11/ac" url="C:\Users\melinda\Dropbox (NAU Research)\AuditsAndAssessments\"/>
    </mc:Choice>
  </mc:AlternateContent>
  <xr:revisionPtr revIDLastSave="0" documentId="13_ncr:40009_{FBE6C63D-3852-4D39-A2ED-854F33D0E92F}" xr6:coauthVersionLast="45" xr6:coauthVersionMax="45" xr10:uidLastSave="{00000000-0000-0000-0000-000000000000}"/>
  <bookViews>
    <workbookView xWindow="-110" yWindow="-110" windowWidth="19420" windowHeight="10560"/>
  </bookViews>
  <sheets>
    <sheet name="O3 P&amp;B" sheetId="7" r:id="rId1"/>
    <sheet name="O3 1-pt Chart" sheetId="9" r:id="rId2"/>
    <sheet name="ConfidenceIntervals" sheetId="6" r:id="rId3"/>
    <sheet name="ZeroDriftChart" sheetId="5" r:id="rId4"/>
    <sheet name="CalculateAvgs" sheetId="4" r:id="rId5"/>
  </sheets>
  <externalReferences>
    <externalReference r:id="rId6"/>
  </externalReferences>
  <definedNames>
    <definedName name="_xlnm._FilterDatabase" localSheetId="2" hidden="1">ConfidenceIntervals!$A$30:$P$35</definedName>
    <definedName name="_xlnm._FilterDatabase" localSheetId="3" hidden="1">ZeroDriftChart!$B$9:$E$9</definedName>
    <definedName name="Audit_Val__X">'O3 P&amp;B'!$B$3:$B$18</definedName>
    <definedName name="CLd">OFFSET(#REF!,0,0,COUNT(#REF!))</definedName>
    <definedName name="CO_Assessments">#REF!</definedName>
    <definedName name="CO_Print">OFFSET(#REF!,0,0,MAX(35,COUNT(#REF!)+3),12)</definedName>
    <definedName name="COd">OFFSET(#REF!,0,0,COUNT(#REF!))</definedName>
    <definedName name="Coll_Print">OFFSET(#REF!,0,0,MAX(35,COUNT(#REF!)+3),14)</definedName>
    <definedName name="d__Eqn._1">'O3 P&amp;B'!$D$3:$D$22</definedName>
    <definedName name="date">'O3 P&amp;B'!$C$3:$C$22</definedName>
    <definedName name="FLd">OFFSET(#REF!,0,0,COUNT(#REF!))</definedName>
    <definedName name="Flow_Print">OFFSET(#REF!,0,0,MAX(35,COUNT(#REF!)+3),14)</definedName>
    <definedName name="Lead_Print">OFFSET(#REF!,0,0,MAX(35,COUNT(#REF!)+4,COUNT(#REF!)+4),18)</definedName>
    <definedName name="Meas_Val__Y">'O3 P&amp;B'!$A$3:$A$18</definedName>
    <definedName name="NO_Print">OFFSET(#REF!,0,0,MAX(37,COUNT(#REF!)+3),14)</definedName>
    <definedName name="NOd">OFFSET(#REF!,0,0,COUNT(#REF!))</definedName>
    <definedName name="O3_Print">OFFSET('O3 P&amp;B'!#REF!,0,0,MAX(37,COUNT(#REF!)+3),14)</definedName>
    <definedName name="O3d">OFFSET('O3 P&amp;B'!$D$3,0,0,COUNT('O3 P&amp;B'!$D:$D))</definedName>
    <definedName name="PBFd">OFFSET(#REF!,0,0,COUNT(#REF!))</definedName>
    <definedName name="PBSd">OFFSET(#REF!,0,0,COUNT(#REF!))</definedName>
    <definedName name="PM25_Print">OFFSET(#REF!,0,0,MAX(35,COUNT(#REF!)+3),12)</definedName>
    <definedName name="PMBias_Print">OFFSET(#REF!,0,0,MAX(35,COUNT(#REF!)+3),14)</definedName>
    <definedName name="PMC_Print">OFFSET(#REF!,0,0,MAX(35,COUNT(#REF!)+3),14)</definedName>
    <definedName name="PMcd">OFFSET(#REF!,0,0,COUNT(#REF!))</definedName>
    <definedName name="PMFad">OFFSET(#REF!,0,0,COUNT(#REF!))</definedName>
    <definedName name="PMFd">OFFSET(#REF!,0,0,COUNT(#REF!))</definedName>
    <definedName name="_xlnm.Print_Area" localSheetId="0">'O3 P&amp;B'!$A$1:$O$36</definedName>
    <definedName name="SAF_Print">OFFSET(#REF!,0,0,MAX(35,COUNT(#REF!)+3),13)</definedName>
    <definedName name="SFLd">OFFSET(#REF!,0,0,COUNT(#REF!))</definedName>
    <definedName name="SO_Print">OFFSET(#REF!,0,0,MAX(37,COUNT(#REF!)+3),14)</definedName>
    <definedName name="SOd">OFFSET(#REF!,0,0,COUNT(#REF!))</definedName>
    <definedName name="TableFor1PtChart">'O3 P&amp;B'!$A$2:$D$17</definedName>
  </definedNames>
  <calcPr calcId="181029" fullCalcOnLoad="1"/>
</workbook>
</file>

<file path=xl/calcChain.xml><?xml version="1.0" encoding="utf-8"?>
<calcChain xmlns="http://schemas.openxmlformats.org/spreadsheetml/2006/main">
  <c r="F12" i="4" l="1" a="1"/>
  <c r="F12" i="4" s="1"/>
  <c r="I4" i="7"/>
  <c r="I5" i="7"/>
  <c r="I6" i="7"/>
  <c r="I7" i="7"/>
  <c r="I8" i="7"/>
  <c r="I9" i="7"/>
  <c r="I10" i="7"/>
  <c r="I11" i="7"/>
  <c r="M7" i="7" s="1"/>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76" i="7"/>
  <c r="I177" i="7"/>
  <c r="I178" i="7"/>
  <c r="I179" i="7"/>
  <c r="I180" i="7"/>
  <c r="I181" i="7"/>
  <c r="I182" i="7"/>
  <c r="I183" i="7"/>
  <c r="I184" i="7"/>
  <c r="I185" i="7"/>
  <c r="I186" i="7"/>
  <c r="I187" i="7"/>
  <c r="I188" i="7"/>
  <c r="I189" i="7"/>
  <c r="I190" i="7"/>
  <c r="I191" i="7"/>
  <c r="I192" i="7"/>
  <c r="I193" i="7"/>
  <c r="I194" i="7"/>
  <c r="I195" i="7"/>
  <c r="I196" i="7"/>
  <c r="I197" i="7"/>
  <c r="I198" i="7"/>
  <c r="I199" i="7"/>
  <c r="I200" i="7"/>
  <c r="I201" i="7"/>
  <c r="I202" i="7"/>
  <c r="I203" i="7"/>
  <c r="I204" i="7"/>
  <c r="I205" i="7"/>
  <c r="I206" i="7"/>
  <c r="I207" i="7"/>
  <c r="I208" i="7"/>
  <c r="I209" i="7"/>
  <c r="I210" i="7"/>
  <c r="I211" i="7"/>
  <c r="I212" i="7"/>
  <c r="I213" i="7"/>
  <c r="I214" i="7"/>
  <c r="I215" i="7"/>
  <c r="I216" i="7"/>
  <c r="I217" i="7"/>
  <c r="I218" i="7"/>
  <c r="I219" i="7"/>
  <c r="I220" i="7"/>
  <c r="I221" i="7"/>
  <c r="I222" i="7"/>
  <c r="I223" i="7"/>
  <c r="I224" i="7"/>
  <c r="I225" i="7"/>
  <c r="I226" i="7"/>
  <c r="I227" i="7"/>
  <c r="I228" i="7"/>
  <c r="I229" i="7"/>
  <c r="I230" i="7"/>
  <c r="I231" i="7"/>
  <c r="I232" i="7"/>
  <c r="I233" i="7"/>
  <c r="I234" i="7"/>
  <c r="I235" i="7"/>
  <c r="I236" i="7"/>
  <c r="I237" i="7"/>
  <c r="I238" i="7"/>
  <c r="I239" i="7"/>
  <c r="I240" i="7"/>
  <c r="I241" i="7"/>
  <c r="I242" i="7"/>
  <c r="I243" i="7"/>
  <c r="I244" i="7"/>
  <c r="I245" i="7"/>
  <c r="I246" i="7"/>
  <c r="I247" i="7"/>
  <c r="I248" i="7"/>
  <c r="I249" i="7"/>
  <c r="I250" i="7"/>
  <c r="I251" i="7"/>
  <c r="I252" i="7"/>
  <c r="I253" i="7"/>
  <c r="I254" i="7"/>
  <c r="I255" i="7"/>
  <c r="I256" i="7"/>
  <c r="I257" i="7"/>
  <c r="I258" i="7"/>
  <c r="I259" i="7"/>
  <c r="I260" i="7"/>
  <c r="I261" i="7"/>
  <c r="I262" i="7"/>
  <c r="I263" i="7"/>
  <c r="I264" i="7"/>
  <c r="I265" i="7"/>
  <c r="I266" i="7"/>
  <c r="I267" i="7"/>
  <c r="I268" i="7"/>
  <c r="I269" i="7"/>
  <c r="I270" i="7"/>
  <c r="I271" i="7"/>
  <c r="I272" i="7"/>
  <c r="I273" i="7"/>
  <c r="I274" i="7"/>
  <c r="I275" i="7"/>
  <c r="I276" i="7"/>
  <c r="I277" i="7"/>
  <c r="I278" i="7"/>
  <c r="I279" i="7"/>
  <c r="I280" i="7"/>
  <c r="I281" i="7"/>
  <c r="I282" i="7"/>
  <c r="I283" i="7"/>
  <c r="I284" i="7"/>
  <c r="I285" i="7"/>
  <c r="I286" i="7"/>
  <c r="I287" i="7"/>
  <c r="I288" i="7"/>
  <c r="I289" i="7"/>
  <c r="I290" i="7"/>
  <c r="I291" i="7"/>
  <c r="I292" i="7"/>
  <c r="I293" i="7"/>
  <c r="I294" i="7"/>
  <c r="I295" i="7"/>
  <c r="I296" i="7"/>
  <c r="I297" i="7"/>
  <c r="I298" i="7"/>
  <c r="I299" i="7"/>
  <c r="I300" i="7"/>
  <c r="I301" i="7"/>
  <c r="I302" i="7"/>
  <c r="I303" i="7"/>
  <c r="I304" i="7"/>
  <c r="I305" i="7"/>
  <c r="I306" i="7"/>
  <c r="I307" i="7"/>
  <c r="I308" i="7"/>
  <c r="I309" i="7"/>
  <c r="I310" i="7"/>
  <c r="I311" i="7"/>
  <c r="I312" i="7"/>
  <c r="I313" i="7"/>
  <c r="I314" i="7"/>
  <c r="I315" i="7"/>
  <c r="I316" i="7"/>
  <c r="I317" i="7"/>
  <c r="I318" i="7"/>
  <c r="I319" i="7"/>
  <c r="I320" i="7"/>
  <c r="I321" i="7"/>
  <c r="I322" i="7"/>
  <c r="I323" i="7"/>
  <c r="I324" i="7"/>
  <c r="I325" i="7"/>
  <c r="I326" i="7"/>
  <c r="I327" i="7"/>
  <c r="I328" i="7"/>
  <c r="I329" i="7"/>
  <c r="I330" i="7"/>
  <c r="I331" i="7"/>
  <c r="I332" i="7"/>
  <c r="I333" i="7"/>
  <c r="I334" i="7"/>
  <c r="I335" i="7"/>
  <c r="I336" i="7"/>
  <c r="I337" i="7"/>
  <c r="I338" i="7"/>
  <c r="I339" i="7"/>
  <c r="I340" i="7"/>
  <c r="I341" i="7"/>
  <c r="I342" i="7"/>
  <c r="I343" i="7"/>
  <c r="I344" i="7"/>
  <c r="I345" i="7"/>
  <c r="I346" i="7"/>
  <c r="I347" i="7"/>
  <c r="I348" i="7"/>
  <c r="I349" i="7"/>
  <c r="I350" i="7"/>
  <c r="I351" i="7"/>
  <c r="I352" i="7"/>
  <c r="I353" i="7"/>
  <c r="I354" i="7"/>
  <c r="I355" i="7"/>
  <c r="I356" i="7"/>
  <c r="I357" i="7"/>
  <c r="I358" i="7"/>
  <c r="I359" i="7"/>
  <c r="I360" i="7"/>
  <c r="I361" i="7"/>
  <c r="I362" i="7"/>
  <c r="I363" i="7"/>
  <c r="I364" i="7"/>
  <c r="I365" i="7"/>
  <c r="I366" i="7"/>
  <c r="I367" i="7"/>
  <c r="I368" i="7"/>
  <c r="I369" i="7"/>
  <c r="I370" i="7"/>
  <c r="I371" i="7"/>
  <c r="I372" i="7"/>
  <c r="I373" i="7"/>
  <c r="I374" i="7"/>
  <c r="I375" i="7"/>
  <c r="I376" i="7"/>
  <c r="I377" i="7"/>
  <c r="I378" i="7"/>
  <c r="I379" i="7"/>
  <c r="I380" i="7"/>
  <c r="I381" i="7"/>
  <c r="I382" i="7"/>
  <c r="I383" i="7"/>
  <c r="I384" i="7"/>
  <c r="I385" i="7"/>
  <c r="I386" i="7"/>
  <c r="I387" i="7"/>
  <c r="I388" i="7"/>
  <c r="I389" i="7"/>
  <c r="I390" i="7"/>
  <c r="I391" i="7"/>
  <c r="I392" i="7"/>
  <c r="I393" i="7"/>
  <c r="I394" i="7"/>
  <c r="I395" i="7"/>
  <c r="I396" i="7"/>
  <c r="I397" i="7"/>
  <c r="I398" i="7"/>
  <c r="I399" i="7"/>
  <c r="I400" i="7"/>
  <c r="I401" i="7"/>
  <c r="I402" i="7"/>
  <c r="I403" i="7"/>
  <c r="I404" i="7"/>
  <c r="I405" i="7"/>
  <c r="I406" i="7"/>
  <c r="I407" i="7"/>
  <c r="I408" i="7"/>
  <c r="I409" i="7"/>
  <c r="I410" i="7"/>
  <c r="I411" i="7"/>
  <c r="I412" i="7"/>
  <c r="I413" i="7"/>
  <c r="I414" i="7"/>
  <c r="I415" i="7"/>
  <c r="I416" i="7"/>
  <c r="I417" i="7"/>
  <c r="I418" i="7"/>
  <c r="I419" i="7"/>
  <c r="I420" i="7"/>
  <c r="I421" i="7"/>
  <c r="I422" i="7"/>
  <c r="I423" i="7"/>
  <c r="I424" i="7"/>
  <c r="I425" i="7"/>
  <c r="I426" i="7"/>
  <c r="I427" i="7"/>
  <c r="I428" i="7"/>
  <c r="I429" i="7"/>
  <c r="I430" i="7"/>
  <c r="I431" i="7"/>
  <c r="I432" i="7"/>
  <c r="I433" i="7"/>
  <c r="I434" i="7"/>
  <c r="I435" i="7"/>
  <c r="I436" i="7"/>
  <c r="I437" i="7"/>
  <c r="I438" i="7"/>
  <c r="I439" i="7"/>
  <c r="I440" i="7"/>
  <c r="I441" i="7"/>
  <c r="I442" i="7"/>
  <c r="I443" i="7"/>
  <c r="I444" i="7"/>
  <c r="I445" i="7"/>
  <c r="I446" i="7"/>
  <c r="I447" i="7"/>
  <c r="I448" i="7"/>
  <c r="I449" i="7"/>
  <c r="I450" i="7"/>
  <c r="I451" i="7"/>
  <c r="I452" i="7"/>
  <c r="I453" i="7"/>
  <c r="I454" i="7"/>
  <c r="I455" i="7"/>
  <c r="I456" i="7"/>
  <c r="I457" i="7"/>
  <c r="I458" i="7"/>
  <c r="I459" i="7"/>
  <c r="I460" i="7"/>
  <c r="I461" i="7"/>
  <c r="I462" i="7"/>
  <c r="I463" i="7"/>
  <c r="I464" i="7"/>
  <c r="I465" i="7"/>
  <c r="I466" i="7"/>
  <c r="I467" i="7"/>
  <c r="I468" i="7"/>
  <c r="I469" i="7"/>
  <c r="I470" i="7"/>
  <c r="I471" i="7"/>
  <c r="I472" i="7"/>
  <c r="I473" i="7"/>
  <c r="I474" i="7"/>
  <c r="I475" i="7"/>
  <c r="I476" i="7"/>
  <c r="I477" i="7"/>
  <c r="I478" i="7"/>
  <c r="I479" i="7"/>
  <c r="I480" i="7"/>
  <c r="I481" i="7"/>
  <c r="I482" i="7"/>
  <c r="I483" i="7"/>
  <c r="I484" i="7"/>
  <c r="I485" i="7"/>
  <c r="I486" i="7"/>
  <c r="I487" i="7"/>
  <c r="I488" i="7"/>
  <c r="I489" i="7"/>
  <c r="I490" i="7"/>
  <c r="I491" i="7"/>
  <c r="I492" i="7"/>
  <c r="I493" i="7"/>
  <c r="I494" i="7"/>
  <c r="I495" i="7"/>
  <c r="I496" i="7"/>
  <c r="I497" i="7"/>
  <c r="I498" i="7"/>
  <c r="I499" i="7"/>
  <c r="I500" i="7"/>
  <c r="I501" i="7"/>
  <c r="I502" i="7"/>
  <c r="H4" i="7"/>
  <c r="H5" i="7"/>
  <c r="H6" i="7"/>
  <c r="H7" i="7"/>
  <c r="H8" i="7"/>
  <c r="H9" i="7"/>
  <c r="H10" i="7"/>
  <c r="H11" i="7"/>
  <c r="N5" i="7" s="1"/>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3" i="7"/>
  <c r="H94" i="7"/>
  <c r="H95" i="7"/>
  <c r="H96" i="7"/>
  <c r="H97" i="7"/>
  <c r="H98" i="7"/>
  <c r="H99" i="7"/>
  <c r="H100" i="7"/>
  <c r="H101" i="7"/>
  <c r="H102" i="7"/>
  <c r="H103" i="7"/>
  <c r="H104" i="7"/>
  <c r="H105" i="7"/>
  <c r="H106" i="7"/>
  <c r="H107" i="7"/>
  <c r="H108" i="7"/>
  <c r="H109" i="7"/>
  <c r="H110" i="7"/>
  <c r="H111" i="7"/>
  <c r="H112" i="7"/>
  <c r="H113" i="7"/>
  <c r="H114" i="7"/>
  <c r="H115" i="7"/>
  <c r="H116" i="7"/>
  <c r="H117" i="7"/>
  <c r="H118" i="7"/>
  <c r="H119" i="7"/>
  <c r="H120" i="7"/>
  <c r="H121" i="7"/>
  <c r="H122" i="7"/>
  <c r="H123" i="7"/>
  <c r="H124" i="7"/>
  <c r="H125" i="7"/>
  <c r="H126" i="7"/>
  <c r="H127" i="7"/>
  <c r="H128" i="7"/>
  <c r="H129" i="7"/>
  <c r="H130" i="7"/>
  <c r="H131" i="7"/>
  <c r="H132" i="7"/>
  <c r="H133" i="7"/>
  <c r="H134" i="7"/>
  <c r="H135" i="7"/>
  <c r="H136" i="7"/>
  <c r="H137" i="7"/>
  <c r="H138" i="7"/>
  <c r="H139" i="7"/>
  <c r="H140" i="7"/>
  <c r="H141" i="7"/>
  <c r="H142" i="7"/>
  <c r="H143" i="7"/>
  <c r="H144" i="7"/>
  <c r="H145" i="7"/>
  <c r="H146" i="7"/>
  <c r="H147" i="7"/>
  <c r="H148" i="7"/>
  <c r="H149" i="7"/>
  <c r="H150" i="7"/>
  <c r="H151" i="7"/>
  <c r="H152" i="7"/>
  <c r="H153" i="7"/>
  <c r="H154" i="7"/>
  <c r="H155" i="7"/>
  <c r="H156" i="7"/>
  <c r="H157" i="7"/>
  <c r="H158" i="7"/>
  <c r="H159" i="7"/>
  <c r="H160" i="7"/>
  <c r="H161" i="7"/>
  <c r="H162" i="7"/>
  <c r="H163" i="7"/>
  <c r="H164" i="7"/>
  <c r="H165" i="7"/>
  <c r="H166" i="7"/>
  <c r="H167" i="7"/>
  <c r="H168" i="7"/>
  <c r="H169" i="7"/>
  <c r="H170" i="7"/>
  <c r="H171" i="7"/>
  <c r="H172" i="7"/>
  <c r="H173" i="7"/>
  <c r="H174" i="7"/>
  <c r="H175" i="7"/>
  <c r="H176" i="7"/>
  <c r="H177" i="7"/>
  <c r="H178" i="7"/>
  <c r="H179" i="7"/>
  <c r="H180" i="7"/>
  <c r="H181" i="7"/>
  <c r="H182" i="7"/>
  <c r="H183" i="7"/>
  <c r="H184" i="7"/>
  <c r="H185" i="7"/>
  <c r="H186" i="7"/>
  <c r="H187" i="7"/>
  <c r="H188" i="7"/>
  <c r="H189" i="7"/>
  <c r="H190" i="7"/>
  <c r="H191" i="7"/>
  <c r="H192" i="7"/>
  <c r="H193" i="7"/>
  <c r="H194" i="7"/>
  <c r="H195" i="7"/>
  <c r="H196" i="7"/>
  <c r="H197" i="7"/>
  <c r="H198" i="7"/>
  <c r="H199" i="7"/>
  <c r="H200" i="7"/>
  <c r="H201" i="7"/>
  <c r="H202" i="7"/>
  <c r="H203" i="7"/>
  <c r="H204" i="7"/>
  <c r="H205" i="7"/>
  <c r="H206" i="7"/>
  <c r="H207" i="7"/>
  <c r="H208" i="7"/>
  <c r="H209" i="7"/>
  <c r="H210" i="7"/>
  <c r="H211" i="7"/>
  <c r="H212" i="7"/>
  <c r="H213" i="7"/>
  <c r="H214" i="7"/>
  <c r="H215" i="7"/>
  <c r="H216" i="7"/>
  <c r="H217" i="7"/>
  <c r="H218" i="7"/>
  <c r="H219" i="7"/>
  <c r="H220" i="7"/>
  <c r="H221" i="7"/>
  <c r="H222" i="7"/>
  <c r="H223" i="7"/>
  <c r="H224" i="7"/>
  <c r="H225" i="7"/>
  <c r="H226" i="7"/>
  <c r="H227" i="7"/>
  <c r="H228" i="7"/>
  <c r="H229" i="7"/>
  <c r="H230" i="7"/>
  <c r="H231" i="7"/>
  <c r="H232" i="7"/>
  <c r="H233" i="7"/>
  <c r="H234" i="7"/>
  <c r="H235" i="7"/>
  <c r="H236" i="7"/>
  <c r="H237" i="7"/>
  <c r="H238" i="7"/>
  <c r="H239" i="7"/>
  <c r="H240" i="7"/>
  <c r="H241" i="7"/>
  <c r="H242" i="7"/>
  <c r="H243" i="7"/>
  <c r="H244" i="7"/>
  <c r="H245" i="7"/>
  <c r="H246" i="7"/>
  <c r="H247" i="7"/>
  <c r="H248" i="7"/>
  <c r="H249" i="7"/>
  <c r="H250" i="7"/>
  <c r="H251" i="7"/>
  <c r="H252" i="7"/>
  <c r="H253" i="7"/>
  <c r="H254" i="7"/>
  <c r="H255" i="7"/>
  <c r="H256" i="7"/>
  <c r="H257" i="7"/>
  <c r="H258" i="7"/>
  <c r="H259" i="7"/>
  <c r="H260" i="7"/>
  <c r="H261" i="7"/>
  <c r="H262" i="7"/>
  <c r="H263" i="7"/>
  <c r="H264" i="7"/>
  <c r="H265" i="7"/>
  <c r="H266" i="7"/>
  <c r="H267" i="7"/>
  <c r="H268" i="7"/>
  <c r="H269" i="7"/>
  <c r="H270" i="7"/>
  <c r="H271" i="7"/>
  <c r="H272" i="7"/>
  <c r="H273" i="7"/>
  <c r="H274" i="7"/>
  <c r="H275" i="7"/>
  <c r="H276" i="7"/>
  <c r="H277" i="7"/>
  <c r="H278" i="7"/>
  <c r="H279" i="7"/>
  <c r="H280" i="7"/>
  <c r="H281" i="7"/>
  <c r="H282" i="7"/>
  <c r="H283" i="7"/>
  <c r="H284" i="7"/>
  <c r="H285" i="7"/>
  <c r="H286" i="7"/>
  <c r="H287" i="7"/>
  <c r="H288" i="7"/>
  <c r="H289" i="7"/>
  <c r="H290" i="7"/>
  <c r="H291" i="7"/>
  <c r="H292" i="7"/>
  <c r="H293" i="7"/>
  <c r="H294" i="7"/>
  <c r="H295" i="7"/>
  <c r="H296" i="7"/>
  <c r="H297" i="7"/>
  <c r="H298" i="7"/>
  <c r="H299" i="7"/>
  <c r="H300" i="7"/>
  <c r="H301" i="7"/>
  <c r="H302" i="7"/>
  <c r="H303" i="7"/>
  <c r="H304" i="7"/>
  <c r="H305" i="7"/>
  <c r="H306" i="7"/>
  <c r="H307" i="7"/>
  <c r="H308" i="7"/>
  <c r="H309" i="7"/>
  <c r="H310" i="7"/>
  <c r="H311" i="7"/>
  <c r="H312" i="7"/>
  <c r="H313" i="7"/>
  <c r="H314" i="7"/>
  <c r="H315" i="7"/>
  <c r="H316" i="7"/>
  <c r="H317" i="7"/>
  <c r="H318" i="7"/>
  <c r="H319" i="7"/>
  <c r="H320" i="7"/>
  <c r="H321" i="7"/>
  <c r="H322" i="7"/>
  <c r="H323" i="7"/>
  <c r="H324" i="7"/>
  <c r="H325" i="7"/>
  <c r="H326" i="7"/>
  <c r="H327" i="7"/>
  <c r="H328" i="7"/>
  <c r="H329" i="7"/>
  <c r="H330" i="7"/>
  <c r="H331" i="7"/>
  <c r="H332" i="7"/>
  <c r="H333" i="7"/>
  <c r="H334" i="7"/>
  <c r="H335" i="7"/>
  <c r="H336" i="7"/>
  <c r="H337" i="7"/>
  <c r="H338" i="7"/>
  <c r="H339" i="7"/>
  <c r="H340" i="7"/>
  <c r="H341" i="7"/>
  <c r="H342" i="7"/>
  <c r="H343" i="7"/>
  <c r="H344" i="7"/>
  <c r="H345" i="7"/>
  <c r="H346" i="7"/>
  <c r="H347" i="7"/>
  <c r="H348" i="7"/>
  <c r="H349" i="7"/>
  <c r="H350" i="7"/>
  <c r="H351" i="7"/>
  <c r="H352" i="7"/>
  <c r="H353" i="7"/>
  <c r="H354" i="7"/>
  <c r="H355" i="7"/>
  <c r="H356" i="7"/>
  <c r="H357" i="7"/>
  <c r="H358" i="7"/>
  <c r="H359" i="7"/>
  <c r="H360" i="7"/>
  <c r="H361" i="7"/>
  <c r="H362" i="7"/>
  <c r="H363" i="7"/>
  <c r="H364" i="7"/>
  <c r="H365" i="7"/>
  <c r="H366" i="7"/>
  <c r="H367" i="7"/>
  <c r="H368" i="7"/>
  <c r="H369" i="7"/>
  <c r="H370" i="7"/>
  <c r="H371" i="7"/>
  <c r="H372" i="7"/>
  <c r="H373" i="7"/>
  <c r="H374" i="7"/>
  <c r="H375" i="7"/>
  <c r="H376" i="7"/>
  <c r="H377" i="7"/>
  <c r="H378" i="7"/>
  <c r="H379" i="7"/>
  <c r="H380" i="7"/>
  <c r="H381" i="7"/>
  <c r="H382" i="7"/>
  <c r="H383" i="7"/>
  <c r="H384" i="7"/>
  <c r="H385" i="7"/>
  <c r="H386" i="7"/>
  <c r="H387" i="7"/>
  <c r="H388" i="7"/>
  <c r="H389" i="7"/>
  <c r="H390" i="7"/>
  <c r="H391" i="7"/>
  <c r="H392" i="7"/>
  <c r="H393" i="7"/>
  <c r="H394" i="7"/>
  <c r="H395" i="7"/>
  <c r="H396" i="7"/>
  <c r="H397" i="7"/>
  <c r="H398" i="7"/>
  <c r="H399" i="7"/>
  <c r="H400" i="7"/>
  <c r="H401" i="7"/>
  <c r="H402" i="7"/>
  <c r="H403" i="7"/>
  <c r="H404" i="7"/>
  <c r="H405" i="7"/>
  <c r="H406" i="7"/>
  <c r="H407" i="7"/>
  <c r="H408" i="7"/>
  <c r="H409" i="7"/>
  <c r="H410" i="7"/>
  <c r="H411" i="7"/>
  <c r="H412" i="7"/>
  <c r="H413" i="7"/>
  <c r="H414" i="7"/>
  <c r="H415" i="7"/>
  <c r="H416" i="7"/>
  <c r="H417" i="7"/>
  <c r="H418" i="7"/>
  <c r="H419" i="7"/>
  <c r="H420" i="7"/>
  <c r="H421" i="7"/>
  <c r="H422" i="7"/>
  <c r="H423" i="7"/>
  <c r="H424" i="7"/>
  <c r="H425" i="7"/>
  <c r="H426" i="7"/>
  <c r="H427" i="7"/>
  <c r="H428" i="7"/>
  <c r="H429" i="7"/>
  <c r="H430" i="7"/>
  <c r="H431" i="7"/>
  <c r="H432" i="7"/>
  <c r="H433" i="7"/>
  <c r="H434" i="7"/>
  <c r="H435" i="7"/>
  <c r="H436" i="7"/>
  <c r="H437" i="7"/>
  <c r="H438" i="7"/>
  <c r="H439" i="7"/>
  <c r="H440" i="7"/>
  <c r="H441" i="7"/>
  <c r="H442" i="7"/>
  <c r="H443" i="7"/>
  <c r="H444" i="7"/>
  <c r="H445" i="7"/>
  <c r="H446" i="7"/>
  <c r="H447" i="7"/>
  <c r="H448" i="7"/>
  <c r="H449" i="7"/>
  <c r="H450" i="7"/>
  <c r="H451" i="7"/>
  <c r="H452" i="7"/>
  <c r="H453" i="7"/>
  <c r="H454" i="7"/>
  <c r="H455" i="7"/>
  <c r="H456" i="7"/>
  <c r="H457" i="7"/>
  <c r="H458" i="7"/>
  <c r="H459" i="7"/>
  <c r="H460" i="7"/>
  <c r="H461" i="7"/>
  <c r="H462" i="7"/>
  <c r="H463" i="7"/>
  <c r="H464" i="7"/>
  <c r="H465" i="7"/>
  <c r="H466" i="7"/>
  <c r="H467" i="7"/>
  <c r="H468" i="7"/>
  <c r="H469" i="7"/>
  <c r="H470" i="7"/>
  <c r="H471" i="7"/>
  <c r="H472" i="7"/>
  <c r="H473" i="7"/>
  <c r="H474" i="7"/>
  <c r="H475" i="7"/>
  <c r="H476" i="7"/>
  <c r="H477" i="7"/>
  <c r="H478" i="7"/>
  <c r="H479" i="7"/>
  <c r="H480" i="7"/>
  <c r="H481" i="7"/>
  <c r="H482" i="7"/>
  <c r="H483" i="7"/>
  <c r="H484" i="7"/>
  <c r="H485" i="7"/>
  <c r="H486" i="7"/>
  <c r="H487" i="7"/>
  <c r="H488" i="7"/>
  <c r="H489" i="7"/>
  <c r="H490" i="7"/>
  <c r="H491" i="7"/>
  <c r="H492" i="7"/>
  <c r="H493" i="7"/>
  <c r="H494" i="7"/>
  <c r="H495" i="7"/>
  <c r="H496" i="7"/>
  <c r="H497" i="7"/>
  <c r="H498" i="7"/>
  <c r="H499" i="7"/>
  <c r="H500" i="7"/>
  <c r="H501" i="7"/>
  <c r="H502" i="7"/>
  <c r="G4" i="7"/>
  <c r="G5" i="7"/>
  <c r="G6" i="7"/>
  <c r="G7" i="7"/>
  <c r="G8" i="7"/>
  <c r="G9" i="7"/>
  <c r="G10" i="7"/>
  <c r="G11" i="7"/>
  <c r="L7" i="7" s="1"/>
  <c r="G12"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105" i="7"/>
  <c r="G106" i="7"/>
  <c r="G107" i="7"/>
  <c r="G108" i="7"/>
  <c r="G109" i="7"/>
  <c r="G110" i="7"/>
  <c r="G111" i="7"/>
  <c r="G112" i="7"/>
  <c r="G113" i="7"/>
  <c r="G114" i="7"/>
  <c r="G115" i="7"/>
  <c r="G116" i="7"/>
  <c r="G117" i="7"/>
  <c r="G118" i="7"/>
  <c r="G119" i="7"/>
  <c r="G120" i="7"/>
  <c r="G121" i="7"/>
  <c r="G122" i="7"/>
  <c r="G123" i="7"/>
  <c r="G124" i="7"/>
  <c r="G125" i="7"/>
  <c r="G126" i="7"/>
  <c r="G127" i="7"/>
  <c r="G128" i="7"/>
  <c r="G129" i="7"/>
  <c r="G130" i="7"/>
  <c r="G131" i="7"/>
  <c r="G132" i="7"/>
  <c r="G133" i="7"/>
  <c r="G134" i="7"/>
  <c r="G135" i="7"/>
  <c r="G136" i="7"/>
  <c r="G137" i="7"/>
  <c r="G138" i="7"/>
  <c r="G139" i="7"/>
  <c r="G140" i="7"/>
  <c r="G141" i="7"/>
  <c r="G142" i="7"/>
  <c r="G143" i="7"/>
  <c r="G144" i="7"/>
  <c r="G145" i="7"/>
  <c r="G146" i="7"/>
  <c r="G147" i="7"/>
  <c r="G148" i="7"/>
  <c r="G149" i="7"/>
  <c r="G150" i="7"/>
  <c r="G151" i="7"/>
  <c r="G152" i="7"/>
  <c r="G153" i="7"/>
  <c r="G154" i="7"/>
  <c r="G155" i="7"/>
  <c r="G156" i="7"/>
  <c r="G157" i="7"/>
  <c r="G158" i="7"/>
  <c r="G159" i="7"/>
  <c r="G160" i="7"/>
  <c r="G161" i="7"/>
  <c r="G162" i="7"/>
  <c r="G163" i="7"/>
  <c r="G164" i="7"/>
  <c r="G165" i="7"/>
  <c r="G166" i="7"/>
  <c r="G167" i="7"/>
  <c r="G168" i="7"/>
  <c r="G169" i="7"/>
  <c r="G170" i="7"/>
  <c r="G171" i="7"/>
  <c r="G172" i="7"/>
  <c r="G173" i="7"/>
  <c r="G174" i="7"/>
  <c r="G175" i="7"/>
  <c r="G176" i="7"/>
  <c r="G177" i="7"/>
  <c r="G178" i="7"/>
  <c r="G179" i="7"/>
  <c r="G180" i="7"/>
  <c r="G181" i="7"/>
  <c r="G182" i="7"/>
  <c r="G183" i="7"/>
  <c r="G184" i="7"/>
  <c r="G185" i="7"/>
  <c r="G186" i="7"/>
  <c r="G187" i="7"/>
  <c r="G188" i="7"/>
  <c r="G189" i="7"/>
  <c r="G190" i="7"/>
  <c r="G191" i="7"/>
  <c r="G192" i="7"/>
  <c r="G193" i="7"/>
  <c r="G194" i="7"/>
  <c r="G195" i="7"/>
  <c r="G196" i="7"/>
  <c r="G197" i="7"/>
  <c r="G198" i="7"/>
  <c r="G199" i="7"/>
  <c r="G200" i="7"/>
  <c r="G201" i="7"/>
  <c r="G202" i="7"/>
  <c r="G203" i="7"/>
  <c r="G204" i="7"/>
  <c r="G205" i="7"/>
  <c r="G206" i="7"/>
  <c r="G207" i="7"/>
  <c r="G208" i="7"/>
  <c r="G209" i="7"/>
  <c r="G210" i="7"/>
  <c r="G211" i="7"/>
  <c r="G212" i="7"/>
  <c r="G213" i="7"/>
  <c r="G214" i="7"/>
  <c r="G215" i="7"/>
  <c r="G216" i="7"/>
  <c r="G217" i="7"/>
  <c r="G218" i="7"/>
  <c r="G219" i="7"/>
  <c r="G220" i="7"/>
  <c r="G221" i="7"/>
  <c r="G222" i="7"/>
  <c r="G223" i="7"/>
  <c r="G224" i="7"/>
  <c r="G225" i="7"/>
  <c r="G226" i="7"/>
  <c r="G227" i="7"/>
  <c r="G228" i="7"/>
  <c r="G229" i="7"/>
  <c r="G230" i="7"/>
  <c r="G231" i="7"/>
  <c r="G232" i="7"/>
  <c r="G233" i="7"/>
  <c r="G234" i="7"/>
  <c r="G235" i="7"/>
  <c r="G236" i="7"/>
  <c r="G237" i="7"/>
  <c r="G238" i="7"/>
  <c r="G239" i="7"/>
  <c r="G240" i="7"/>
  <c r="G241" i="7"/>
  <c r="G242" i="7"/>
  <c r="G243" i="7"/>
  <c r="G244" i="7"/>
  <c r="G245" i="7"/>
  <c r="G246" i="7"/>
  <c r="G247" i="7"/>
  <c r="G248" i="7"/>
  <c r="G249" i="7"/>
  <c r="G250" i="7"/>
  <c r="G251" i="7"/>
  <c r="G252" i="7"/>
  <c r="G253" i="7"/>
  <c r="G254" i="7"/>
  <c r="G255" i="7"/>
  <c r="G256" i="7"/>
  <c r="G257" i="7"/>
  <c r="G258" i="7"/>
  <c r="G259" i="7"/>
  <c r="G260" i="7"/>
  <c r="G261" i="7"/>
  <c r="G262" i="7"/>
  <c r="G263" i="7"/>
  <c r="G264" i="7"/>
  <c r="G265" i="7"/>
  <c r="G266" i="7"/>
  <c r="G267" i="7"/>
  <c r="G268" i="7"/>
  <c r="G269" i="7"/>
  <c r="G270" i="7"/>
  <c r="G271" i="7"/>
  <c r="G272" i="7"/>
  <c r="G273" i="7"/>
  <c r="G274" i="7"/>
  <c r="G275" i="7"/>
  <c r="G276" i="7"/>
  <c r="G277" i="7"/>
  <c r="G278" i="7"/>
  <c r="G279" i="7"/>
  <c r="G280" i="7"/>
  <c r="G281" i="7"/>
  <c r="G282" i="7"/>
  <c r="G283" i="7"/>
  <c r="G284" i="7"/>
  <c r="G285" i="7"/>
  <c r="G286" i="7"/>
  <c r="G287" i="7"/>
  <c r="G288" i="7"/>
  <c r="G289" i="7"/>
  <c r="G290" i="7"/>
  <c r="G291" i="7"/>
  <c r="G292" i="7"/>
  <c r="G293" i="7"/>
  <c r="G294" i="7"/>
  <c r="G295" i="7"/>
  <c r="G296" i="7"/>
  <c r="G297" i="7"/>
  <c r="G298" i="7"/>
  <c r="G299" i="7"/>
  <c r="G300" i="7"/>
  <c r="G301" i="7"/>
  <c r="G302" i="7"/>
  <c r="G303" i="7"/>
  <c r="G304" i="7"/>
  <c r="G305" i="7"/>
  <c r="G306" i="7"/>
  <c r="G307" i="7"/>
  <c r="G308" i="7"/>
  <c r="G309" i="7"/>
  <c r="G310" i="7"/>
  <c r="G311" i="7"/>
  <c r="G312" i="7"/>
  <c r="G313" i="7"/>
  <c r="G314" i="7"/>
  <c r="G315" i="7"/>
  <c r="G316" i="7"/>
  <c r="G317" i="7"/>
  <c r="G318" i="7"/>
  <c r="G319" i="7"/>
  <c r="G320" i="7"/>
  <c r="G321" i="7"/>
  <c r="G322" i="7"/>
  <c r="G323" i="7"/>
  <c r="G324" i="7"/>
  <c r="G325" i="7"/>
  <c r="G326" i="7"/>
  <c r="G327" i="7"/>
  <c r="G328" i="7"/>
  <c r="G329" i="7"/>
  <c r="G330" i="7"/>
  <c r="G331" i="7"/>
  <c r="G332" i="7"/>
  <c r="G333" i="7"/>
  <c r="G334" i="7"/>
  <c r="G335" i="7"/>
  <c r="G336" i="7"/>
  <c r="G337" i="7"/>
  <c r="G338" i="7"/>
  <c r="G339" i="7"/>
  <c r="G340" i="7"/>
  <c r="G341" i="7"/>
  <c r="G342" i="7"/>
  <c r="G343" i="7"/>
  <c r="G344" i="7"/>
  <c r="G345" i="7"/>
  <c r="G346" i="7"/>
  <c r="G347" i="7"/>
  <c r="G348" i="7"/>
  <c r="G349" i="7"/>
  <c r="G350" i="7"/>
  <c r="G351" i="7"/>
  <c r="G352" i="7"/>
  <c r="G353" i="7"/>
  <c r="G354" i="7"/>
  <c r="G355" i="7"/>
  <c r="G356" i="7"/>
  <c r="G357" i="7"/>
  <c r="G358" i="7"/>
  <c r="G359" i="7"/>
  <c r="G360" i="7"/>
  <c r="G361" i="7"/>
  <c r="G362" i="7"/>
  <c r="G363" i="7"/>
  <c r="G364" i="7"/>
  <c r="G365" i="7"/>
  <c r="G366" i="7"/>
  <c r="G367" i="7"/>
  <c r="G368" i="7"/>
  <c r="G369" i="7"/>
  <c r="G370" i="7"/>
  <c r="G371" i="7"/>
  <c r="G372" i="7"/>
  <c r="G373" i="7"/>
  <c r="G374" i="7"/>
  <c r="G375" i="7"/>
  <c r="G376" i="7"/>
  <c r="G377" i="7"/>
  <c r="G378" i="7"/>
  <c r="G379" i="7"/>
  <c r="G380" i="7"/>
  <c r="G381" i="7"/>
  <c r="G382" i="7"/>
  <c r="G383" i="7"/>
  <c r="G384" i="7"/>
  <c r="G385" i="7"/>
  <c r="G386" i="7"/>
  <c r="G387" i="7"/>
  <c r="G388" i="7"/>
  <c r="G389" i="7"/>
  <c r="G390" i="7"/>
  <c r="G391" i="7"/>
  <c r="G392" i="7"/>
  <c r="G393" i="7"/>
  <c r="G394" i="7"/>
  <c r="G395" i="7"/>
  <c r="G396" i="7"/>
  <c r="G397" i="7"/>
  <c r="G398" i="7"/>
  <c r="G399" i="7"/>
  <c r="G400" i="7"/>
  <c r="G401" i="7"/>
  <c r="G402" i="7"/>
  <c r="G403" i="7"/>
  <c r="G404" i="7"/>
  <c r="G405" i="7"/>
  <c r="G406" i="7"/>
  <c r="G407" i="7"/>
  <c r="G408" i="7"/>
  <c r="G409" i="7"/>
  <c r="G410" i="7"/>
  <c r="G411" i="7"/>
  <c r="G412" i="7"/>
  <c r="G413" i="7"/>
  <c r="G414" i="7"/>
  <c r="G415" i="7"/>
  <c r="G416" i="7"/>
  <c r="G417" i="7"/>
  <c r="G418" i="7"/>
  <c r="G419" i="7"/>
  <c r="G420" i="7"/>
  <c r="G421" i="7"/>
  <c r="G422" i="7"/>
  <c r="G423" i="7"/>
  <c r="G424" i="7"/>
  <c r="G425" i="7"/>
  <c r="G426" i="7"/>
  <c r="G427" i="7"/>
  <c r="G428" i="7"/>
  <c r="G429" i="7"/>
  <c r="G430" i="7"/>
  <c r="G431" i="7"/>
  <c r="G432" i="7"/>
  <c r="G433" i="7"/>
  <c r="G434" i="7"/>
  <c r="G435" i="7"/>
  <c r="G436" i="7"/>
  <c r="G437" i="7"/>
  <c r="G438" i="7"/>
  <c r="G439" i="7"/>
  <c r="G440" i="7"/>
  <c r="G441" i="7"/>
  <c r="G442" i="7"/>
  <c r="G443" i="7"/>
  <c r="G444" i="7"/>
  <c r="G445" i="7"/>
  <c r="G446" i="7"/>
  <c r="G447" i="7"/>
  <c r="G448" i="7"/>
  <c r="G449" i="7"/>
  <c r="G450" i="7"/>
  <c r="G451" i="7"/>
  <c r="G452" i="7"/>
  <c r="G453" i="7"/>
  <c r="G454" i="7"/>
  <c r="G455" i="7"/>
  <c r="G456" i="7"/>
  <c r="G457" i="7"/>
  <c r="G458" i="7"/>
  <c r="G459" i="7"/>
  <c r="G460" i="7"/>
  <c r="G461" i="7"/>
  <c r="G462" i="7"/>
  <c r="G463" i="7"/>
  <c r="G464" i="7"/>
  <c r="G465" i="7"/>
  <c r="G466" i="7"/>
  <c r="G467" i="7"/>
  <c r="G468" i="7"/>
  <c r="G469" i="7"/>
  <c r="G470" i="7"/>
  <c r="G471" i="7"/>
  <c r="G472" i="7"/>
  <c r="G473" i="7"/>
  <c r="G474" i="7"/>
  <c r="G475" i="7"/>
  <c r="G476" i="7"/>
  <c r="G477" i="7"/>
  <c r="G478" i="7"/>
  <c r="G479" i="7"/>
  <c r="G480" i="7"/>
  <c r="G481" i="7"/>
  <c r="G482" i="7"/>
  <c r="G483" i="7"/>
  <c r="G484" i="7"/>
  <c r="G485" i="7"/>
  <c r="G486" i="7"/>
  <c r="G487" i="7"/>
  <c r="G488" i="7"/>
  <c r="G489" i="7"/>
  <c r="G490" i="7"/>
  <c r="G491" i="7"/>
  <c r="G492" i="7"/>
  <c r="G493" i="7"/>
  <c r="G494" i="7"/>
  <c r="G495" i="7"/>
  <c r="G496" i="7"/>
  <c r="G497" i="7"/>
  <c r="G498" i="7"/>
  <c r="G499" i="7"/>
  <c r="G500" i="7"/>
  <c r="G501" i="7"/>
  <c r="G502" i="7"/>
  <c r="G3" i="7"/>
  <c r="D22" i="7"/>
  <c r="F13" i="4"/>
  <c r="F13" i="4" a="1"/>
  <c r="H13" i="4"/>
  <c r="F15" i="4"/>
  <c r="F15" i="4" a="1"/>
  <c r="F16" i="4"/>
  <c r="F16" i="4" a="1"/>
  <c r="F17" i="4"/>
  <c r="F17" i="4" a="1"/>
  <c r="H17" i="4"/>
  <c r="F18" i="4"/>
  <c r="F18" i="4" a="1"/>
  <c r="H18" i="4"/>
  <c r="D10" i="5"/>
  <c r="D11" i="5"/>
  <c r="D12" i="5"/>
  <c r="D13" i="5"/>
  <c r="D14" i="5"/>
  <c r="D15" i="5"/>
  <c r="D16" i="5"/>
  <c r="D17" i="5"/>
  <c r="D18" i="5"/>
  <c r="D19" i="5"/>
  <c r="D20" i="5"/>
  <c r="D21" i="5"/>
  <c r="D22" i="5"/>
  <c r="F30" i="6"/>
  <c r="F31" i="6"/>
  <c r="F32" i="6"/>
  <c r="F33" i="6"/>
  <c r="F34" i="6"/>
  <c r="F35" i="6"/>
  <c r="B37" i="6"/>
  <c r="D37" i="6"/>
  <c r="F37" i="6"/>
  <c r="J37" i="6"/>
  <c r="F41" i="6"/>
  <c r="I41" i="6"/>
  <c r="K41" i="6"/>
  <c r="D63" i="6"/>
  <c r="F63" i="6"/>
  <c r="D64" i="6"/>
  <c r="J64" i="6"/>
  <c r="L64" i="6"/>
  <c r="D65" i="6"/>
  <c r="D3" i="7"/>
  <c r="F3" i="7"/>
  <c r="N12" i="7"/>
  <c r="H3" i="7"/>
  <c r="I3" i="7"/>
  <c r="D4" i="7"/>
  <c r="D5" i="7"/>
  <c r="F5" i="7"/>
  <c r="J5" i="7"/>
  <c r="K5" i="7"/>
  <c r="D6" i="7"/>
  <c r="D7" i="7"/>
  <c r="J7" i="7"/>
  <c r="D8" i="7"/>
  <c r="D9" i="7"/>
  <c r="D10" i="7"/>
  <c r="D11" i="7"/>
  <c r="D12" i="7"/>
  <c r="D13" i="7"/>
  <c r="D14" i="7"/>
  <c r="D15" i="7"/>
  <c r="D16" i="7"/>
  <c r="D17" i="7"/>
  <c r="D18" i="7"/>
  <c r="D19" i="7"/>
  <c r="D20" i="7"/>
  <c r="D21"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2" i="7"/>
  <c r="D133" i="7"/>
  <c r="D134" i="7"/>
  <c r="D135" i="7"/>
  <c r="D136" i="7"/>
  <c r="D137" i="7"/>
  <c r="D138" i="7"/>
  <c r="D139" i="7"/>
  <c r="D140" i="7"/>
  <c r="D141" i="7"/>
  <c r="D142" i="7"/>
  <c r="D143" i="7"/>
  <c r="D144" i="7"/>
  <c r="D145" i="7"/>
  <c r="D146" i="7"/>
  <c r="D147" i="7"/>
  <c r="D148" i="7"/>
  <c r="D149" i="7"/>
  <c r="D150" i="7"/>
  <c r="D151" i="7"/>
  <c r="D152" i="7"/>
  <c r="D153" i="7"/>
  <c r="D154" i="7"/>
  <c r="D155" i="7"/>
  <c r="D156" i="7"/>
  <c r="D157" i="7"/>
  <c r="D158" i="7"/>
  <c r="D159" i="7"/>
  <c r="D160" i="7"/>
  <c r="D161" i="7"/>
  <c r="D162" i="7"/>
  <c r="D163" i="7"/>
  <c r="D164" i="7"/>
  <c r="D165" i="7"/>
  <c r="D166" i="7"/>
  <c r="D167" i="7"/>
  <c r="D168" i="7"/>
  <c r="D169" i="7"/>
  <c r="D170" i="7"/>
  <c r="D171" i="7"/>
  <c r="D172" i="7"/>
  <c r="D173" i="7"/>
  <c r="D174" i="7"/>
  <c r="D175" i="7"/>
  <c r="D176" i="7"/>
  <c r="D177" i="7"/>
  <c r="D178" i="7"/>
  <c r="D179" i="7"/>
  <c r="D180" i="7"/>
  <c r="D181" i="7"/>
  <c r="D182" i="7"/>
  <c r="D183" i="7"/>
  <c r="D184" i="7"/>
  <c r="D185" i="7"/>
  <c r="D186" i="7"/>
  <c r="D187" i="7"/>
  <c r="D188" i="7"/>
  <c r="D189" i="7"/>
  <c r="D190" i="7"/>
  <c r="D191" i="7"/>
  <c r="D192" i="7"/>
  <c r="D193" i="7"/>
  <c r="D194" i="7"/>
  <c r="D195" i="7"/>
  <c r="D196" i="7"/>
  <c r="D197" i="7"/>
  <c r="D198" i="7"/>
  <c r="D199" i="7"/>
  <c r="D200" i="7"/>
  <c r="D201" i="7"/>
  <c r="D202" i="7"/>
  <c r="D203" i="7"/>
  <c r="D204" i="7"/>
  <c r="D205" i="7"/>
  <c r="D206" i="7"/>
  <c r="D207" i="7"/>
  <c r="D208" i="7"/>
  <c r="D209" i="7"/>
  <c r="D210" i="7"/>
  <c r="D211" i="7"/>
  <c r="D212" i="7"/>
  <c r="D213" i="7"/>
  <c r="D214" i="7"/>
  <c r="D215" i="7"/>
  <c r="D216" i="7"/>
  <c r="D217" i="7"/>
  <c r="D218" i="7"/>
  <c r="D219" i="7"/>
  <c r="D220" i="7"/>
  <c r="D221" i="7"/>
  <c r="D222" i="7"/>
  <c r="D223" i="7"/>
  <c r="D224" i="7"/>
  <c r="D225" i="7"/>
  <c r="D226" i="7"/>
  <c r="D227" i="7"/>
  <c r="D228" i="7"/>
  <c r="D229" i="7"/>
  <c r="D230" i="7"/>
  <c r="D231" i="7"/>
  <c r="D232" i="7"/>
  <c r="D233" i="7"/>
  <c r="D234" i="7"/>
  <c r="D235" i="7"/>
  <c r="D236" i="7"/>
  <c r="D237" i="7"/>
  <c r="D238" i="7"/>
  <c r="D239" i="7"/>
  <c r="D240" i="7"/>
  <c r="D241" i="7"/>
  <c r="D242" i="7"/>
  <c r="D243" i="7"/>
  <c r="D244" i="7"/>
  <c r="D245" i="7"/>
  <c r="D246" i="7"/>
  <c r="D247" i="7"/>
  <c r="D248" i="7"/>
  <c r="D249" i="7"/>
  <c r="D250" i="7"/>
  <c r="D251" i="7"/>
  <c r="D252" i="7"/>
  <c r="D253" i="7"/>
  <c r="D254" i="7"/>
  <c r="D255" i="7"/>
  <c r="D256" i="7"/>
  <c r="D257" i="7"/>
  <c r="D258" i="7"/>
  <c r="D259" i="7"/>
  <c r="D260" i="7"/>
  <c r="D261" i="7"/>
  <c r="D262" i="7"/>
  <c r="D263" i="7"/>
  <c r="D264" i="7"/>
  <c r="D265" i="7"/>
  <c r="D266" i="7"/>
  <c r="D267" i="7"/>
  <c r="D268" i="7"/>
  <c r="D269" i="7"/>
  <c r="D270" i="7"/>
  <c r="D271" i="7"/>
  <c r="D272" i="7"/>
  <c r="D273" i="7"/>
  <c r="D274" i="7"/>
  <c r="D275" i="7"/>
  <c r="D276" i="7"/>
  <c r="D277" i="7"/>
  <c r="D278" i="7"/>
  <c r="D279" i="7"/>
  <c r="D280" i="7"/>
  <c r="D281" i="7"/>
  <c r="D282" i="7"/>
  <c r="D283" i="7"/>
  <c r="D284" i="7"/>
  <c r="D285" i="7"/>
  <c r="D286" i="7"/>
  <c r="D287" i="7"/>
  <c r="D288" i="7"/>
  <c r="D289" i="7"/>
  <c r="D290" i="7"/>
  <c r="D291" i="7"/>
  <c r="D292" i="7"/>
  <c r="D293" i="7"/>
  <c r="D294" i="7"/>
  <c r="D295" i="7"/>
  <c r="D296" i="7"/>
  <c r="D297" i="7"/>
  <c r="D298" i="7"/>
  <c r="D299" i="7"/>
  <c r="D300" i="7"/>
  <c r="D301" i="7"/>
  <c r="D302" i="7"/>
  <c r="D303" i="7"/>
  <c r="D304" i="7"/>
  <c r="D305" i="7"/>
  <c r="D306" i="7"/>
  <c r="D307" i="7"/>
  <c r="D308" i="7"/>
  <c r="D309" i="7"/>
  <c r="D310" i="7"/>
  <c r="D311" i="7"/>
  <c r="D312" i="7"/>
  <c r="D313" i="7"/>
  <c r="D314" i="7"/>
  <c r="D315" i="7"/>
  <c r="D316" i="7"/>
  <c r="D317" i="7"/>
  <c r="D318" i="7"/>
  <c r="D319" i="7"/>
  <c r="D320" i="7"/>
  <c r="D321" i="7"/>
  <c r="D322" i="7"/>
  <c r="D323" i="7"/>
  <c r="D324" i="7"/>
  <c r="D325" i="7"/>
  <c r="D326" i="7"/>
  <c r="D327" i="7"/>
  <c r="D328" i="7"/>
  <c r="D329" i="7"/>
  <c r="D330" i="7"/>
  <c r="D331" i="7"/>
  <c r="D332" i="7"/>
  <c r="D333" i="7"/>
  <c r="D334" i="7"/>
  <c r="D335" i="7"/>
  <c r="D336" i="7"/>
  <c r="D337" i="7"/>
  <c r="D338" i="7"/>
  <c r="D339" i="7"/>
  <c r="D340" i="7"/>
  <c r="D341" i="7"/>
  <c r="D342" i="7"/>
  <c r="D343" i="7"/>
  <c r="D344" i="7"/>
  <c r="D345" i="7"/>
  <c r="D346" i="7"/>
  <c r="D347" i="7"/>
  <c r="D348" i="7"/>
  <c r="D349" i="7"/>
  <c r="D350" i="7"/>
  <c r="D351" i="7"/>
  <c r="D352" i="7"/>
  <c r="D353" i="7"/>
  <c r="D354" i="7"/>
  <c r="D355" i="7"/>
  <c r="D356" i="7"/>
  <c r="D357" i="7"/>
  <c r="D358" i="7"/>
  <c r="D359" i="7"/>
  <c r="D360" i="7"/>
  <c r="D361" i="7"/>
  <c r="D362" i="7"/>
  <c r="D363" i="7"/>
  <c r="D364" i="7"/>
  <c r="D365" i="7"/>
  <c r="D366" i="7"/>
  <c r="D367" i="7"/>
  <c r="D368" i="7"/>
  <c r="D369" i="7"/>
  <c r="D370" i="7"/>
  <c r="D371" i="7"/>
  <c r="D372" i="7"/>
  <c r="D373" i="7"/>
  <c r="D374" i="7"/>
  <c r="D375" i="7"/>
  <c r="D376" i="7"/>
  <c r="D377" i="7"/>
  <c r="D378" i="7"/>
  <c r="D379" i="7"/>
  <c r="D380" i="7"/>
  <c r="D381" i="7"/>
  <c r="D382" i="7"/>
  <c r="D383" i="7"/>
  <c r="D384" i="7"/>
  <c r="D385" i="7"/>
  <c r="D386" i="7"/>
  <c r="D387" i="7"/>
  <c r="D388" i="7"/>
  <c r="D389" i="7"/>
  <c r="D390" i="7"/>
  <c r="D391" i="7"/>
  <c r="D392" i="7"/>
  <c r="D393" i="7"/>
  <c r="D394" i="7"/>
  <c r="D395" i="7"/>
  <c r="D396" i="7"/>
  <c r="D397" i="7"/>
  <c r="D398" i="7"/>
  <c r="D399" i="7"/>
  <c r="D400" i="7"/>
  <c r="D401" i="7"/>
  <c r="D402" i="7"/>
  <c r="D403" i="7"/>
  <c r="D404" i="7"/>
  <c r="D405" i="7"/>
  <c r="D406" i="7"/>
  <c r="D407" i="7"/>
  <c r="D408" i="7"/>
  <c r="D409" i="7"/>
  <c r="D410" i="7"/>
  <c r="D411" i="7"/>
  <c r="D412" i="7"/>
  <c r="D413" i="7"/>
  <c r="D414" i="7"/>
  <c r="D415" i="7"/>
  <c r="D416" i="7"/>
  <c r="D417" i="7"/>
  <c r="D418" i="7"/>
  <c r="D419" i="7"/>
  <c r="D420" i="7"/>
  <c r="D421" i="7"/>
  <c r="D422" i="7"/>
  <c r="D423" i="7"/>
  <c r="D424" i="7"/>
  <c r="D425" i="7"/>
  <c r="D426" i="7"/>
  <c r="D427" i="7"/>
  <c r="D428" i="7"/>
  <c r="D429" i="7"/>
  <c r="D430" i="7"/>
  <c r="D431" i="7"/>
  <c r="D432" i="7"/>
  <c r="D433" i="7"/>
  <c r="D434" i="7"/>
  <c r="D435" i="7"/>
  <c r="D436" i="7"/>
  <c r="D437" i="7"/>
  <c r="D438" i="7"/>
  <c r="D439" i="7"/>
  <c r="D440" i="7"/>
  <c r="D441" i="7"/>
  <c r="D442" i="7"/>
  <c r="D443" i="7"/>
  <c r="D444" i="7"/>
  <c r="D445" i="7"/>
  <c r="D446" i="7"/>
  <c r="D447" i="7"/>
  <c r="D448" i="7"/>
  <c r="D449" i="7"/>
  <c r="D450" i="7"/>
  <c r="D451" i="7"/>
  <c r="D452" i="7"/>
  <c r="D453" i="7"/>
  <c r="D454" i="7"/>
  <c r="D455" i="7"/>
  <c r="D456" i="7"/>
  <c r="D457" i="7"/>
  <c r="D458" i="7"/>
  <c r="D459" i="7"/>
  <c r="D460" i="7"/>
  <c r="D461" i="7"/>
  <c r="D462" i="7"/>
  <c r="D463" i="7"/>
  <c r="D464" i="7"/>
  <c r="D465" i="7"/>
  <c r="D466" i="7"/>
  <c r="D467" i="7"/>
  <c r="D468" i="7"/>
  <c r="D469" i="7"/>
  <c r="D470" i="7"/>
  <c r="D471" i="7"/>
  <c r="D472" i="7"/>
  <c r="D473" i="7"/>
  <c r="D474" i="7"/>
  <c r="D475" i="7"/>
  <c r="D476" i="7"/>
  <c r="D477" i="7"/>
  <c r="D478" i="7"/>
  <c r="D479" i="7"/>
  <c r="D480" i="7"/>
  <c r="D481" i="7"/>
  <c r="D482" i="7"/>
  <c r="D483" i="7"/>
  <c r="D484" i="7"/>
  <c r="D485" i="7"/>
  <c r="D486" i="7"/>
  <c r="D487" i="7"/>
  <c r="D488" i="7"/>
  <c r="D489" i="7"/>
  <c r="D490" i="7"/>
  <c r="D491" i="7"/>
  <c r="D492" i="7"/>
  <c r="D493" i="7"/>
  <c r="D494" i="7"/>
  <c r="D495" i="7"/>
  <c r="D496" i="7"/>
  <c r="D497" i="7"/>
  <c r="D498" i="7"/>
  <c r="D499" i="7"/>
  <c r="D500" i="7"/>
  <c r="D501" i="7"/>
  <c r="D502" i="7"/>
  <c r="D503" i="7"/>
  <c r="D504" i="7"/>
  <c r="D505" i="7"/>
  <c r="D506" i="7"/>
  <c r="N10" i="7"/>
  <c r="K7" i="7"/>
  <c r="F14" i="4" l="1"/>
  <c r="H14" i="4" s="1"/>
  <c r="H12" i="4"/>
  <c r="H15" i="4"/>
  <c r="H16" i="4"/>
  <c r="K12" i="7"/>
  <c r="K15" i="7"/>
  <c r="M15" i="7"/>
  <c r="M5" i="7"/>
  <c r="N7" i="7" s="1"/>
  <c r="M10" i="7" s="1"/>
  <c r="M12" i="7" s="1"/>
  <c r="L5" i="7"/>
</calcChain>
</file>

<file path=xl/comments1.xml><?xml version="1.0" encoding="utf-8"?>
<comments xmlns="http://schemas.openxmlformats.org/spreadsheetml/2006/main">
  <authors>
    <author>Melinda Ronca-Battista</author>
  </authors>
  <commentList>
    <comment ref="F63" authorId="0" shapeId="0">
      <text>
        <r>
          <rPr>
            <b/>
            <sz val="8"/>
            <color indexed="81"/>
            <rFont val="Tahoma"/>
          </rPr>
          <t xml:space="preserve">Excel calculates this using the "degrees of freedom," which is one less than the number of measurements. </t>
        </r>
      </text>
    </comment>
  </commentList>
</comments>
</file>

<file path=xl/sharedStrings.xml><?xml version="1.0" encoding="utf-8"?>
<sst xmlns="http://schemas.openxmlformats.org/spreadsheetml/2006/main" count="110" uniqueCount="107">
  <si>
    <t>Calculating Summary Statistics for Certain Time Periods</t>
  </si>
  <si>
    <t>How to calculate summary statistics for a period of time between and including two dates (or times), to calculate statistics for a week, month, quarter, half-day, etc.</t>
  </si>
  <si>
    <t>First copy your data into columns A and B, with the dates in column A in any date (or date-time) format, and copy the corresponding data into column B.</t>
  </si>
  <si>
    <t>(Click on the cell in row 10, and just copy over this example data.)</t>
  </si>
  <si>
    <t xml:space="preserve">Next enter the starting date for the period of time in the blue cell H10, and the ending date in the blue cell H11.  </t>
  </si>
  <si>
    <t>(The values will include these dates, so to calculate the average for the month of September, enter 09/01/02 in cell H10 and 09/31/02 in cell H11.)</t>
  </si>
  <si>
    <t>date</t>
  </si>
  <si>
    <t>value</t>
  </si>
  <si>
    <t>Summary Statistics for the data between</t>
  </si>
  <si>
    <t>START DATE:</t>
  </si>
  <si>
    <t>(Column H is formatted to show 2 digits after the decimal place--to change</t>
  </si>
  <si>
    <t>na</t>
  </si>
  <si>
    <t>END DATE:</t>
  </si>
  <si>
    <t>this select the column by clicking on the H header, then select</t>
  </si>
  <si>
    <t>these cells contain the calculations; the cells in column H contain these values but have an "iserror" code in case you have no data within the dates you specified (excel would give an error code in this case)</t>
  </si>
  <si>
    <t>Average=</t>
  </si>
  <si>
    <t>Format, Cells, Number, and enter 2 decimal places in the dialog box.)</t>
  </si>
  <si>
    <t>Sample Standard Deviation=</t>
  </si>
  <si>
    <t>Coefficient of variation=</t>
  </si>
  <si>
    <t>To see the equations used for each of these statistics,</t>
  </si>
  <si>
    <t>Lowest value=</t>
  </si>
  <si>
    <t>click on the cell and the formula is shown in the formula bar above.</t>
  </si>
  <si>
    <t>Highest value=</t>
  </si>
  <si>
    <t>Note that these formulas search the entire column B for values</t>
  </si>
  <si>
    <t>99th percentile=</t>
  </si>
  <si>
    <t>corresponding to any within the beginning date and ending date.</t>
  </si>
  <si>
    <t>98th percentile=</t>
  </si>
  <si>
    <t xml:space="preserve">DO NOT insert any values into columns A or B other than your data, </t>
  </si>
  <si>
    <t xml:space="preserve">because these formulas search the entire column.  </t>
  </si>
  <si>
    <t>You can change the formulas to search for dates within specific ranges if you</t>
  </si>
  <si>
    <t>prefer.</t>
  </si>
  <si>
    <t xml:space="preserve">Note that the data do not have to be in order, as excel searches </t>
  </si>
  <si>
    <t>for all data within the beginning and end dates.</t>
  </si>
  <si>
    <t xml:space="preserve">Also, IF THERE ARE GAPS IN THE DATA COPY THE TERM na into that cell or excel will treat it as a zero value, as the example shows.  </t>
  </si>
  <si>
    <t xml:space="preserve">or excel will treat it as a zero value, as the example shows.  </t>
  </si>
  <si>
    <t xml:space="preserve">If you change the hidden array formulas in column F, you have to re-insert the equals sign, </t>
  </si>
  <si>
    <t>and then press ctrl-shift-enter at the end of the formula so that excel</t>
  </si>
  <si>
    <t>treats the equation as an array.</t>
  </si>
  <si>
    <t>95% confidence intervals for any statistic can be estimated easily, provided that the same number of repeated flow or concentrations checks were conducted at each site,</t>
  </si>
  <si>
    <t xml:space="preserve">AND the same type of checks were used at each site/instrument.  </t>
  </si>
  <si>
    <t xml:space="preserve">For example, the gaseous pollutants such as SO2, NO2, NO, CO, and O3 are measured with continuous instruments </t>
  </si>
  <si>
    <t>using span gas of a known concentration injected into the instrument.  You compare the reading of the instrument with the span gas concentration.</t>
  </si>
  <si>
    <t xml:space="preserve">These are usually performed at least once every two weeks.  </t>
  </si>
  <si>
    <t>The particulate matter pollutants are measured with instruments for which the flow rate is the critical factor--and also, there are no</t>
  </si>
  <si>
    <t xml:space="preserve">standards for PM2.5 and PM10 such as there are for the gaseous pollutants. Because of this, the flow checks serve as the  </t>
  </si>
  <si>
    <t>precision check for the particulate matter measurements.</t>
  </si>
  <si>
    <t>Two examples are shown below.</t>
  </si>
  <si>
    <t>(1) calculate the relative percent differences for each pair.</t>
  </si>
  <si>
    <t xml:space="preserve">(2) calculate the sample standard deviation (called s) of the percent differences.  </t>
  </si>
  <si>
    <t>(3) calculate the average percent differences during the time period you are interested in.</t>
  </si>
  <si>
    <t>(4)  the lower end of the 95% confidence interval is given by that value minus twice the s,</t>
  </si>
  <si>
    <t xml:space="preserve">              and the upper end of the 95% confidence interval is given by that value plus twice the s.  This is shown below.</t>
  </si>
  <si>
    <t xml:space="preserve">(In this case the value of 1.96 is rounded to 2.  Note that in some circumstances, such as when you do not have many measurements, </t>
  </si>
  <si>
    <t>you should look up the student's t-statistic to use instead of the value of 1.96.  This is done for you in example 2.)</t>
  </si>
  <si>
    <t>field flow results:</t>
  </si>
  <si>
    <t>audit flow results:</t>
  </si>
  <si>
    <t>(field-audit)/audit:</t>
  </si>
  <si>
    <t xml:space="preserve">with a sample standard deviation of: </t>
  </si>
  <si>
    <t>mean:</t>
  </si>
  <si>
    <t>stdev =</t>
  </si>
  <si>
    <t xml:space="preserve">so the estimate for precision is </t>
  </si>
  <si>
    <t xml:space="preserve">with a 95% CI from </t>
  </si>
  <si>
    <t>to</t>
  </si>
  <si>
    <t xml:space="preserve">in the case of a negative value for the estimate or the lower bound, common sense  </t>
  </si>
  <si>
    <t>should be used to decide whether this should just be called zero.</t>
  </si>
  <si>
    <t>Example 2:  If you are estimating an average of something, and you have many measurements of that something, you can calculate a range</t>
  </si>
  <si>
    <t>so that, 95% of the time, if you kept on making measurements forever, the average would be in the middle of that range.</t>
  </si>
  <si>
    <t>Assume that the following are your results:</t>
  </si>
  <si>
    <t>total number=</t>
  </si>
  <si>
    <t>t-statistic is=</t>
  </si>
  <si>
    <t>stnddev=</t>
  </si>
  <si>
    <t>95% probability limit for the mean =</t>
  </si>
  <si>
    <t>mean=</t>
  </si>
  <si>
    <t>high end</t>
  </si>
  <si>
    <t>low end</t>
  </si>
  <si>
    <r>
      <t xml:space="preserve">Example 1: When monitoring PM10 the SLAMS reqmnt is that the </t>
    </r>
    <r>
      <rPr>
        <b/>
        <i/>
        <u/>
        <sz val="12"/>
        <rFont val="Rockwell Light"/>
        <family val="1"/>
      </rPr>
      <t>precision</t>
    </r>
    <r>
      <rPr>
        <b/>
        <sz val="10"/>
        <rFont val="Rockwell Light"/>
        <family val="1"/>
      </rPr>
      <t xml:space="preserve"> be less than </t>
    </r>
    <r>
      <rPr>
        <b/>
        <u/>
        <sz val="10"/>
        <rFont val="Rockwell Light"/>
        <family val="1"/>
      </rPr>
      <t>+</t>
    </r>
    <r>
      <rPr>
        <b/>
        <sz val="10"/>
        <rFont val="Rockwell Light"/>
        <family val="1"/>
      </rPr>
      <t xml:space="preserve"> 15% with a 95% confidence interval.</t>
    </r>
  </si>
  <si>
    <r>
      <t>CV</t>
    </r>
    <r>
      <rPr>
        <b/>
        <vertAlign val="subscript"/>
        <sz val="10"/>
        <rFont val="Arial"/>
        <family val="2"/>
      </rPr>
      <t>ub</t>
    </r>
    <r>
      <rPr>
        <b/>
        <sz val="10"/>
        <rFont val="Arial"/>
        <family val="2"/>
      </rPr>
      <t xml:space="preserve"> (%)</t>
    </r>
  </si>
  <si>
    <t>Bias (%)</t>
  </si>
  <si>
    <t>Meas Val (Y)</t>
  </si>
  <si>
    <t>Audit Val (X)</t>
  </si>
  <si>
    <t>d (Eqn. 1)</t>
  </si>
  <si>
    <t>25th Percentile</t>
  </si>
  <si>
    <r>
      <t>d</t>
    </r>
    <r>
      <rPr>
        <b/>
        <vertAlign val="superscript"/>
        <sz val="10"/>
        <rFont val="MS Sans Serif"/>
        <family val="2"/>
      </rPr>
      <t>2</t>
    </r>
  </si>
  <si>
    <t>|d|</t>
  </si>
  <si>
    <r>
      <t>|d|</t>
    </r>
    <r>
      <rPr>
        <b/>
        <vertAlign val="superscript"/>
        <sz val="10"/>
        <rFont val="Arial"/>
        <family val="2"/>
      </rPr>
      <t>2</t>
    </r>
  </si>
  <si>
    <t>75th Percentile</t>
  </si>
  <si>
    <t>n</t>
  </si>
  <si>
    <r>
      <t>S</t>
    </r>
    <r>
      <rPr>
        <b/>
        <vertAlign val="subscript"/>
        <sz val="10"/>
        <rFont val="Arial"/>
        <family val="2"/>
      </rPr>
      <t>d</t>
    </r>
  </si>
  <si>
    <r>
      <t>S</t>
    </r>
    <r>
      <rPr>
        <b/>
        <vertAlign val="subscript"/>
        <sz val="10"/>
        <rFont val="Arial"/>
        <family val="2"/>
      </rPr>
      <t>d2</t>
    </r>
  </si>
  <si>
    <r>
      <t>å</t>
    </r>
    <r>
      <rPr>
        <b/>
        <sz val="10"/>
        <rFont val="Arial"/>
        <family val="2"/>
      </rPr>
      <t>|d|</t>
    </r>
  </si>
  <si>
    <t>"AB" (Eqn 4)</t>
  </si>
  <si>
    <t>n-1</t>
  </si>
  <si>
    <r>
      <t>å</t>
    </r>
    <r>
      <rPr>
        <b/>
        <sz val="10"/>
        <rFont val="Arial"/>
        <family val="2"/>
      </rPr>
      <t>d</t>
    </r>
  </si>
  <si>
    <r>
      <t>å</t>
    </r>
    <r>
      <rPr>
        <b/>
        <sz val="10"/>
        <rFont val="Arial"/>
        <family val="2"/>
      </rPr>
      <t>d</t>
    </r>
    <r>
      <rPr>
        <b/>
        <vertAlign val="superscript"/>
        <sz val="10"/>
        <rFont val="Arial"/>
        <family val="2"/>
      </rPr>
      <t>2</t>
    </r>
  </si>
  <si>
    <r>
      <t>å</t>
    </r>
    <r>
      <rPr>
        <b/>
        <sz val="10"/>
        <rFont val="Arial"/>
        <family val="2"/>
      </rPr>
      <t>|d|</t>
    </r>
    <r>
      <rPr>
        <b/>
        <vertAlign val="superscript"/>
        <sz val="10"/>
        <rFont val="Arial"/>
        <family val="2"/>
      </rPr>
      <t>2</t>
    </r>
  </si>
  <si>
    <t>"AS" (Eqn 5)</t>
  </si>
  <si>
    <t>Bias (%) (Eqn 3)</t>
  </si>
  <si>
    <t>Both Signs Positive</t>
  </si>
  <si>
    <t>CV (%) (Eqn 2)</t>
  </si>
  <si>
    <t xml:space="preserve">Signed Bias (%) </t>
  </si>
  <si>
    <t>Both Signs Negative</t>
  </si>
  <si>
    <t>Upper Probability Limit</t>
  </si>
  <si>
    <t>Lower Probability Limit</t>
  </si>
  <si>
    <t>value for zero air</t>
  </si>
  <si>
    <t>drift</t>
  </si>
  <si>
    <t>Zero Drift Chart</t>
  </si>
  <si>
    <t>Enter results in beige cells and because this is formatted as an excel TABLE, the chart on the next tab will automatically repopulate, as long as measured, audit, and date are filled in the next below row.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</si>
</sst>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7" formatCode="0.000"/>
    <numFmt numFmtId="168" formatCode="0.00000"/>
    <numFmt numFmtId="170" formatCode="0.0000"/>
    <numFmt numFmtId="174" formatCode="m/d/yy"/>
    <numFmt numFmtId="175" formatCode="mm/dd/yy"/>
    <numFmt numFmtId="186" formatCode="m/d/yy;@"/>
  </numFmts>
  <fonts count="25" x14ac:knownFonts="1">
    <font>
      <sz val="10"/>
      <name val="Arial"/>
    </font>
    <font>
      <sz val="10"/>
      <name val="Arial"/>
    </font>
    <font>
      <sz val="10"/>
      <name val="Fixedsys"/>
    </font>
    <font>
      <sz val="10"/>
      <name val="Times New Roman"/>
      <family val="1"/>
    </font>
    <font>
      <b/>
      <sz val="12"/>
      <name val="Times New Roman"/>
      <family val="1"/>
    </font>
    <font>
      <sz val="8"/>
      <name val="Times New Roman"/>
      <family val="1"/>
    </font>
    <font>
      <b/>
      <i/>
      <u/>
      <sz val="8"/>
      <name val="Times New Roman"/>
      <family val="1"/>
    </font>
    <font>
      <sz val="10"/>
      <name val="Verdana"/>
      <family val="2"/>
    </font>
    <font>
      <sz val="8"/>
      <name val="Arial"/>
      <family val="2"/>
    </font>
    <font>
      <b/>
      <sz val="10"/>
      <name val="Rockwell"/>
      <family val="1"/>
    </font>
    <font>
      <b/>
      <sz val="10"/>
      <name val="Rockwell Light"/>
      <family val="1"/>
    </font>
    <font>
      <b/>
      <i/>
      <u/>
      <sz val="12"/>
      <name val="Rockwell Light"/>
      <family val="1"/>
    </font>
    <font>
      <b/>
      <u/>
      <sz val="10"/>
      <name val="Rockwell Light"/>
      <family val="1"/>
    </font>
    <font>
      <u/>
      <sz val="10"/>
      <name val="Fixedsys"/>
      <family val="3"/>
    </font>
    <font>
      <sz val="10"/>
      <name val="Rockwell Light"/>
      <family val="1"/>
    </font>
    <font>
      <i/>
      <sz val="10"/>
      <name val="Fixedsys"/>
    </font>
    <font>
      <sz val="10"/>
      <name val="Fixedsys"/>
      <family val="3"/>
    </font>
    <font>
      <b/>
      <sz val="8"/>
      <color indexed="81"/>
      <name val="Tahoma"/>
    </font>
    <font>
      <b/>
      <sz val="10"/>
      <name val="Arial"/>
      <family val="2"/>
    </font>
    <font>
      <b/>
      <vertAlign val="subscript"/>
      <sz val="10"/>
      <name val="Arial"/>
      <family val="2"/>
    </font>
    <font>
      <b/>
      <sz val="10"/>
      <name val="MS Sans Serif"/>
      <family val="2"/>
    </font>
    <font>
      <b/>
      <vertAlign val="superscript"/>
      <sz val="10"/>
      <name val="MS Sans Serif"/>
      <family val="2"/>
    </font>
    <font>
      <b/>
      <vertAlign val="superscript"/>
      <sz val="10"/>
      <name val="Arial"/>
      <family val="2"/>
    </font>
    <font>
      <b/>
      <sz val="10"/>
      <name val="Symbol"/>
      <family val="1"/>
      <charset val="2"/>
    </font>
    <font>
      <sz val="10"/>
      <color indexed="8"/>
      <name val="Calibri"/>
    </font>
  </fonts>
  <fills count="13">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31"/>
        <bgColor indexed="64"/>
      </patternFill>
    </fill>
    <fill>
      <patternFill patternType="solid">
        <fgColor indexed="43"/>
        <bgColor indexed="64"/>
      </patternFill>
    </fill>
    <fill>
      <patternFill patternType="solid">
        <fgColor indexed="46"/>
        <bgColor indexed="64"/>
      </patternFill>
    </fill>
    <fill>
      <patternFill patternType="solid">
        <fgColor indexed="42"/>
        <bgColor indexed="64"/>
      </patternFill>
    </fill>
    <fill>
      <patternFill patternType="solid">
        <fgColor indexed="27"/>
        <bgColor indexed="64"/>
      </patternFill>
    </fill>
    <fill>
      <patternFill patternType="solid">
        <fgColor indexed="34"/>
        <bgColor indexed="64"/>
      </patternFill>
    </fill>
    <fill>
      <patternFill patternType="solid">
        <fgColor indexed="40"/>
        <bgColor indexed="31"/>
      </patternFill>
    </fill>
    <fill>
      <patternFill patternType="lightGray">
        <fgColor indexed="9"/>
        <bgColor indexed="46"/>
      </patternFill>
    </fill>
    <fill>
      <patternFill patternType="solid">
        <fgColor theme="7" tint="0.79998168889431442"/>
        <bgColor indexed="64"/>
      </patternFill>
    </fill>
  </fills>
  <borders count="17">
    <border>
      <left/>
      <right/>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4">
    <xf numFmtId="0" fontId="0" fillId="0" borderId="0"/>
    <xf numFmtId="2" fontId="2" fillId="0" borderId="0"/>
    <xf numFmtId="0" fontId="1" fillId="0" borderId="0"/>
    <xf numFmtId="168" fontId="3" fillId="0" borderId="0"/>
  </cellStyleXfs>
  <cellXfs count="105">
    <xf numFmtId="0" fontId="0" fillId="0" borderId="0" xfId="0"/>
    <xf numFmtId="0" fontId="1" fillId="0" borderId="0" xfId="2"/>
    <xf numFmtId="175" fontId="1" fillId="0" borderId="0" xfId="2" applyNumberFormat="1"/>
    <xf numFmtId="2" fontId="1" fillId="0" borderId="0" xfId="2" applyNumberFormat="1"/>
    <xf numFmtId="175" fontId="3" fillId="0" borderId="0" xfId="2" applyNumberFormat="1" applyFont="1"/>
    <xf numFmtId="174" fontId="1" fillId="0" borderId="0" xfId="2" applyNumberFormat="1"/>
    <xf numFmtId="175" fontId="5" fillId="0" borderId="0" xfId="2" applyNumberFormat="1" applyFont="1"/>
    <xf numFmtId="2" fontId="5" fillId="0" borderId="0" xfId="2" applyNumberFormat="1" applyFont="1"/>
    <xf numFmtId="0" fontId="5" fillId="0" borderId="0" xfId="2" applyFont="1"/>
    <xf numFmtId="174" fontId="5" fillId="0" borderId="0" xfId="2" applyNumberFormat="1" applyFont="1"/>
    <xf numFmtId="2" fontId="1" fillId="2" borderId="0" xfId="2" applyNumberFormat="1" applyFill="1"/>
    <xf numFmtId="0" fontId="1" fillId="2" borderId="0" xfId="2" applyFill="1"/>
    <xf numFmtId="174" fontId="1" fillId="2" borderId="0" xfId="2" applyNumberFormat="1" applyFill="1"/>
    <xf numFmtId="175" fontId="6" fillId="0" borderId="0" xfId="2" applyNumberFormat="1" applyFont="1" applyAlignment="1">
      <alignment horizontal="center"/>
    </xf>
    <xf numFmtId="2" fontId="6" fillId="0" borderId="0" xfId="2" applyNumberFormat="1" applyFont="1" applyAlignment="1">
      <alignment horizontal="center"/>
    </xf>
    <xf numFmtId="0" fontId="7" fillId="3" borderId="0" xfId="2" applyFont="1" applyFill="1" applyAlignment="1">
      <alignment vertical="top" wrapText="1"/>
    </xf>
    <xf numFmtId="174" fontId="1" fillId="4" borderId="0" xfId="2" applyNumberFormat="1" applyFill="1"/>
    <xf numFmtId="0" fontId="1" fillId="5" borderId="0" xfId="2" applyFill="1"/>
    <xf numFmtId="175" fontId="1" fillId="0" borderId="0" xfId="2" applyNumberFormat="1" applyAlignment="1">
      <alignment horizontal="right"/>
    </xf>
    <xf numFmtId="0" fontId="1" fillId="0" borderId="0" xfId="2" applyAlignment="1">
      <alignment horizontal="right"/>
    </xf>
    <xf numFmtId="0" fontId="1" fillId="0" borderId="0" xfId="2" applyAlignment="1">
      <alignment horizontal="left"/>
    </xf>
    <xf numFmtId="2" fontId="3" fillId="0" borderId="0" xfId="3" applyNumberFormat="1"/>
    <xf numFmtId="174" fontId="3" fillId="0" borderId="0" xfId="3" applyNumberFormat="1"/>
    <xf numFmtId="2" fontId="3" fillId="0" borderId="0" xfId="3" applyNumberFormat="1" applyFill="1"/>
    <xf numFmtId="2" fontId="10" fillId="0" borderId="0" xfId="3" applyNumberFormat="1" applyFont="1" applyFill="1"/>
    <xf numFmtId="2" fontId="3" fillId="6" borderId="0" xfId="3" applyNumberFormat="1" applyFill="1"/>
    <xf numFmtId="2" fontId="12" fillId="0" borderId="0" xfId="3" applyNumberFormat="1" applyFont="1" applyFill="1" applyBorder="1"/>
    <xf numFmtId="2" fontId="12" fillId="0" borderId="0" xfId="3" applyNumberFormat="1" applyFont="1" applyFill="1"/>
    <xf numFmtId="2" fontId="13" fillId="0" borderId="0" xfId="3" applyNumberFormat="1" applyFont="1" applyFill="1" applyBorder="1" applyAlignment="1"/>
    <xf numFmtId="2" fontId="10" fillId="0" borderId="0" xfId="3" applyNumberFormat="1" applyFont="1" applyFill="1" applyAlignment="1">
      <alignment horizontal="right"/>
    </xf>
    <xf numFmtId="2" fontId="14" fillId="0" borderId="0" xfId="3" applyNumberFormat="1" applyFont="1" applyFill="1"/>
    <xf numFmtId="2" fontId="15" fillId="0" borderId="0" xfId="3" applyNumberFormat="1" applyFont="1" applyFill="1" applyBorder="1" applyAlignment="1">
      <alignment horizontal="center"/>
    </xf>
    <xf numFmtId="170" fontId="16" fillId="0" borderId="0" xfId="3" applyNumberFormat="1" applyFont="1" applyFill="1" applyBorder="1" applyAlignment="1">
      <alignment horizontal="right"/>
    </xf>
    <xf numFmtId="2" fontId="3" fillId="0" borderId="0" xfId="3" applyNumberFormat="1" applyFont="1" applyFill="1" applyBorder="1" applyAlignment="1"/>
    <xf numFmtId="2" fontId="3" fillId="0" borderId="0" xfId="3" applyNumberFormat="1" applyFill="1" applyBorder="1" applyAlignment="1"/>
    <xf numFmtId="170" fontId="3" fillId="0" borderId="0" xfId="3" applyNumberFormat="1" applyFill="1" applyBorder="1" applyAlignment="1"/>
    <xf numFmtId="170" fontId="10" fillId="0" borderId="0" xfId="3" applyNumberFormat="1" applyFont="1" applyFill="1"/>
    <xf numFmtId="2" fontId="14" fillId="0" borderId="0" xfId="3" applyNumberFormat="1" applyFont="1" applyFill="1" applyAlignment="1">
      <alignment horizontal="center"/>
    </xf>
    <xf numFmtId="2" fontId="9" fillId="0" borderId="0" xfId="3" applyNumberFormat="1" applyFont="1" applyFill="1" applyAlignment="1">
      <alignment horizontal="left"/>
    </xf>
    <xf numFmtId="0" fontId="0" fillId="0" borderId="0" xfId="0" applyProtection="1">
      <protection locked="0"/>
    </xf>
    <xf numFmtId="0" fontId="18" fillId="0" borderId="1" xfId="0" applyFont="1" applyBorder="1" applyProtection="1">
      <protection locked="0"/>
    </xf>
    <xf numFmtId="0" fontId="18" fillId="0" borderId="2" xfId="0" applyFont="1" applyBorder="1" applyProtection="1">
      <protection locked="0"/>
    </xf>
    <xf numFmtId="0" fontId="18" fillId="7" borderId="2" xfId="0" applyFont="1" applyFill="1" applyBorder="1" applyProtection="1">
      <protection locked="0"/>
    </xf>
    <xf numFmtId="0" fontId="18" fillId="5" borderId="3" xfId="0" applyFont="1" applyFill="1" applyBorder="1" applyProtection="1">
      <protection locked="0"/>
    </xf>
    <xf numFmtId="0" fontId="20" fillId="0" borderId="0" xfId="0" quotePrefix="1" applyFont="1" applyAlignment="1">
      <alignment horizontal="center"/>
    </xf>
    <xf numFmtId="0" fontId="20" fillId="0" borderId="0" xfId="0" applyFont="1" applyAlignment="1">
      <alignment horizontal="center"/>
    </xf>
    <xf numFmtId="0" fontId="18" fillId="0" borderId="0" xfId="0" applyFont="1" applyAlignment="1">
      <alignment horizontal="center"/>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167" fontId="0" fillId="0" borderId="0" xfId="0" quotePrefix="1" applyNumberFormat="1"/>
    <xf numFmtId="167" fontId="0" fillId="0" borderId="0" xfId="0" applyNumberFormat="1" applyProtection="1">
      <protection locked="0"/>
    </xf>
    <xf numFmtId="167" fontId="0" fillId="0" borderId="0" xfId="0" applyNumberFormat="1"/>
    <xf numFmtId="167" fontId="18" fillId="0" borderId="0" xfId="0" applyNumberFormat="1" applyFont="1" applyAlignment="1" applyProtection="1">
      <alignment horizontal="center"/>
      <protection locked="0"/>
    </xf>
    <xf numFmtId="0" fontId="20" fillId="7" borderId="4" xfId="0" applyFont="1" applyFill="1" applyBorder="1" applyAlignment="1">
      <alignment horizontal="center"/>
    </xf>
    <xf numFmtId="167" fontId="18" fillId="7" borderId="5" xfId="0" applyNumberFormat="1" applyFont="1" applyFill="1" applyBorder="1" applyAlignment="1">
      <alignment horizontal="center"/>
    </xf>
    <xf numFmtId="167" fontId="23" fillId="7" borderId="6" xfId="0" applyNumberFormat="1" applyFont="1" applyFill="1" applyBorder="1" applyAlignment="1">
      <alignment horizontal="center"/>
    </xf>
    <xf numFmtId="167" fontId="18" fillId="5" borderId="7" xfId="0" applyNumberFormat="1" applyFont="1" applyFill="1" applyBorder="1" applyAlignment="1">
      <alignment horizontal="center"/>
    </xf>
    <xf numFmtId="0" fontId="0" fillId="7" borderId="8" xfId="0" quotePrefix="1" applyFill="1" applyBorder="1"/>
    <xf numFmtId="167" fontId="0" fillId="7" borderId="0" xfId="0" applyNumberFormat="1" applyFill="1"/>
    <xf numFmtId="167" fontId="0" fillId="7" borderId="9" xfId="0" applyNumberFormat="1" applyFill="1" applyBorder="1"/>
    <xf numFmtId="167" fontId="0" fillId="5" borderId="10" xfId="0" applyNumberFormat="1" applyFill="1" applyBorder="1"/>
    <xf numFmtId="0" fontId="18" fillId="7" borderId="8" xfId="0" applyFont="1" applyFill="1" applyBorder="1"/>
    <xf numFmtId="167" fontId="23" fillId="7" borderId="0" xfId="0" applyNumberFormat="1" applyFont="1" applyFill="1" applyAlignment="1">
      <alignment horizontal="center"/>
    </xf>
    <xf numFmtId="167" fontId="23" fillId="7" borderId="9" xfId="0" applyNumberFormat="1" applyFont="1" applyFill="1" applyBorder="1" applyAlignment="1">
      <alignment horizontal="center"/>
    </xf>
    <xf numFmtId="167" fontId="18" fillId="5" borderId="10" xfId="0" applyNumberFormat="1" applyFont="1" applyFill="1" applyBorder="1" applyAlignment="1">
      <alignment horizontal="center"/>
    </xf>
    <xf numFmtId="0" fontId="0" fillId="7" borderId="11" xfId="0" quotePrefix="1" applyFill="1" applyBorder="1"/>
    <xf numFmtId="167" fontId="0" fillId="7" borderId="12" xfId="0" applyNumberFormat="1" applyFill="1" applyBorder="1"/>
    <xf numFmtId="167" fontId="0" fillId="7" borderId="13" xfId="0" applyNumberFormat="1" applyFill="1" applyBorder="1"/>
    <xf numFmtId="167" fontId="0" fillId="5" borderId="14" xfId="0" applyNumberFormat="1" applyFill="1" applyBorder="1"/>
    <xf numFmtId="0" fontId="0" fillId="0" borderId="0" xfId="0" quotePrefix="1"/>
    <xf numFmtId="0" fontId="0" fillId="0" borderId="0" xfId="0" applyAlignment="1">
      <alignment horizontal="center"/>
    </xf>
    <xf numFmtId="0" fontId="18" fillId="0" borderId="7" xfId="0" applyFont="1" applyBorder="1" applyAlignment="1">
      <alignment horizontal="center"/>
    </xf>
    <xf numFmtId="0" fontId="0" fillId="0" borderId="10" xfId="0" applyBorder="1"/>
    <xf numFmtId="0" fontId="18" fillId="7" borderId="7" xfId="0" applyFont="1" applyFill="1" applyBorder="1" applyAlignment="1">
      <alignment horizontal="center"/>
    </xf>
    <xf numFmtId="0" fontId="18" fillId="5" borderId="7" xfId="0" applyFont="1" applyFill="1" applyBorder="1"/>
    <xf numFmtId="0" fontId="0" fillId="7" borderId="14" xfId="0" applyFill="1" applyBorder="1"/>
    <xf numFmtId="0" fontId="0" fillId="5" borderId="14" xfId="0" applyFill="1" applyBorder="1"/>
    <xf numFmtId="0" fontId="18" fillId="5" borderId="4" xfId="0" applyFont="1" applyFill="1" applyBorder="1"/>
    <xf numFmtId="0" fontId="0" fillId="5" borderId="5" xfId="0" applyFill="1" applyBorder="1"/>
    <xf numFmtId="0" fontId="18" fillId="5" borderId="5" xfId="0" applyFont="1" applyFill="1" applyBorder="1"/>
    <xf numFmtId="0" fontId="0" fillId="5" borderId="6" xfId="0" applyFill="1" applyBorder="1"/>
    <xf numFmtId="0" fontId="0" fillId="5" borderId="11" xfId="0" applyFill="1" applyBorder="1" applyProtection="1">
      <protection locked="0"/>
    </xf>
    <xf numFmtId="0" fontId="0" fillId="5" borderId="12" xfId="0" applyFill="1" applyBorder="1"/>
    <xf numFmtId="0" fontId="0" fillId="5" borderId="12" xfId="0" applyFill="1" applyBorder="1" applyProtection="1">
      <protection locked="0"/>
    </xf>
    <xf numFmtId="0" fontId="0" fillId="5" borderId="13" xfId="0" applyFill="1" applyBorder="1"/>
    <xf numFmtId="186" fontId="0" fillId="0" borderId="0" xfId="0" applyNumberFormat="1"/>
    <xf numFmtId="2" fontId="0" fillId="0" borderId="0" xfId="0" applyNumberFormat="1"/>
    <xf numFmtId="0" fontId="0" fillId="12" borderId="0" xfId="0" applyFill="1"/>
    <xf numFmtId="186" fontId="0" fillId="12" borderId="0" xfId="0" applyNumberFormat="1" applyFill="1"/>
    <xf numFmtId="174" fontId="3" fillId="0" borderId="0" xfId="3" applyNumberFormat="1" applyFill="1"/>
    <xf numFmtId="0" fontId="18" fillId="0" borderId="16" xfId="0" applyFont="1" applyBorder="1" applyProtection="1">
      <protection locked="0"/>
    </xf>
    <xf numFmtId="0" fontId="18" fillId="0" borderId="2" xfId="0" applyFont="1" applyBorder="1" applyProtection="1">
      <protection locked="0"/>
    </xf>
    <xf numFmtId="0" fontId="18" fillId="0" borderId="1" xfId="0" applyFont="1" applyBorder="1" applyProtection="1">
      <protection locked="0"/>
    </xf>
    <xf numFmtId="0" fontId="18" fillId="0" borderId="15" xfId="0" applyFont="1" applyBorder="1" applyProtection="1">
      <protection locked="0"/>
    </xf>
    <xf numFmtId="0" fontId="18" fillId="0" borderId="16" xfId="0" applyFont="1" applyBorder="1" applyAlignment="1" applyProtection="1">
      <alignment vertical="top" wrapText="1"/>
      <protection locked="0"/>
    </xf>
    <xf numFmtId="0" fontId="18" fillId="0" borderId="2" xfId="0" applyFont="1" applyBorder="1" applyAlignment="1" applyProtection="1">
      <alignment vertical="top" wrapText="1"/>
      <protection locked="0"/>
    </xf>
    <xf numFmtId="0" fontId="18" fillId="0" borderId="3" xfId="0" applyFont="1" applyBorder="1" applyAlignment="1" applyProtection="1">
      <alignment vertical="top" wrapText="1"/>
      <protection locked="0"/>
    </xf>
    <xf numFmtId="2" fontId="9" fillId="6" borderId="0" xfId="3" applyNumberFormat="1" applyFont="1" applyFill="1" applyAlignment="1">
      <alignment horizontal="left"/>
    </xf>
    <xf numFmtId="2" fontId="9" fillId="8" borderId="0" xfId="3" applyNumberFormat="1" applyFont="1" applyFill="1" applyAlignment="1">
      <alignment horizontal="left"/>
    </xf>
    <xf numFmtId="2" fontId="9" fillId="2" borderId="0" xfId="3" applyNumberFormat="1" applyFont="1" applyFill="1" applyAlignment="1">
      <alignment horizontal="center"/>
    </xf>
    <xf numFmtId="2" fontId="9" fillId="9" borderId="0" xfId="3" applyNumberFormat="1" applyFont="1" applyFill="1" applyAlignment="1">
      <alignment horizontal="left"/>
    </xf>
    <xf numFmtId="2" fontId="9" fillId="10" borderId="0" xfId="3" applyNumberFormat="1" applyFont="1" applyFill="1" applyAlignment="1">
      <alignment horizontal="center"/>
    </xf>
    <xf numFmtId="2" fontId="8" fillId="0" borderId="0" xfId="2" applyNumberFormat="1" applyFont="1" applyAlignment="1">
      <alignment horizontal="center" vertical="center" wrapText="1"/>
    </xf>
    <xf numFmtId="168" fontId="3" fillId="0" borderId="0" xfId="3" applyAlignment="1"/>
    <xf numFmtId="175" fontId="4" fillId="11" borderId="0" xfId="2" applyNumberFormat="1" applyFont="1" applyFill="1" applyAlignment="1">
      <alignment horizontal="center"/>
    </xf>
  </cellXfs>
  <cellStyles count="4">
    <cellStyle name="2decsci" xfId="1"/>
    <cellStyle name="Normal" xfId="0" builtinId="0"/>
    <cellStyle name="Normal_SelectDates_aml" xfId="2"/>
    <cellStyle name="Normal_TEOM_validn_TAMS_0506_a" xfId="3"/>
  </cellStyles>
  <dxfs count="6">
    <dxf>
      <numFmt numFmtId="2" formatCode="0.00"/>
    </dxf>
    <dxf>
      <numFmt numFmtId="2" formatCode="0.00"/>
    </dxf>
    <dxf>
      <numFmt numFmtId="2" formatCode="0.00"/>
    </dxf>
    <dxf>
      <numFmt numFmtId="174" formatCode="m/d/yy"/>
    </dxf>
    <dxf>
      <numFmt numFmtId="2" formatCode="0.00"/>
    </dxf>
    <dxf>
      <numFmt numFmtId="186" formatCode="m/d/yy;@"/>
      <fill>
        <patternFill patternType="solid">
          <fgColor indexed="64"/>
          <bgColor theme="7" tint="0.79998168889431442"/>
        </patternFill>
      </fill>
    </dxf>
  </dxfs>
  <tableStyles count="1" defaultTableStyle="TableStyleMedium2" defaultPivotStyle="PivotStyleLight16">
    <tableStyle name="Table Style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2.xml"/><Relationship Id="rId7" Type="http://schemas.openxmlformats.org/officeDocument/2006/relationships/theme" Target="theme/theme1.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4.xml"/><Relationship Id="rId10" Type="http://schemas.openxmlformats.org/officeDocument/2006/relationships/calcChain" Target="calcChain.xml"/><Relationship Id="rId4" Type="http://schemas.openxmlformats.org/officeDocument/2006/relationships/worksheet" Target="worksheets/sheet3.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'O3 P&amp;B'!$D$2</c:f>
              <c:strCache>
                <c:ptCount val="1"/>
                <c:pt idx="0">
                  <c:v>d (Eqn. 1)</c:v>
                </c:pt>
              </c:strCache>
            </c:strRef>
          </c:tx>
          <c:spPr>
            <a:ln w="28575" cap="rnd">
              <a:solidFill>
                <a:schemeClr val="accent1"/>
              </a:solidFill>
              <a:prstDash val="sysDot"/>
              <a:round/>
            </a:ln>
            <a:effectLst/>
          </c:spPr>
          <c:marker>
            <c:symbol val="diamond"/>
            <c:size val="7"/>
            <c:spPr>
              <a:solidFill>
                <a:schemeClr val="accent1"/>
              </a:solidFill>
              <a:ln w="9525">
                <a:solidFill>
                  <a:srgbClr val="92D050"/>
                </a:solidFill>
              </a:ln>
              <a:effectLst/>
            </c:spPr>
          </c:marker>
          <c:cat>
            <c:numRef>
              <c:f>'O3 P&amp;B'!$C$3:$C$22</c:f>
              <c:numCache>
                <c:formatCode>m/d/yy;@</c:formatCode>
                <c:ptCount val="20"/>
                <c:pt idx="0">
                  <c:v>43831</c:v>
                </c:pt>
                <c:pt idx="1">
                  <c:v>43833</c:v>
                </c:pt>
                <c:pt idx="2">
                  <c:v>43836</c:v>
                </c:pt>
                <c:pt idx="3">
                  <c:v>43837</c:v>
                </c:pt>
                <c:pt idx="4">
                  <c:v>43838</c:v>
                </c:pt>
                <c:pt idx="5">
                  <c:v>43839</c:v>
                </c:pt>
                <c:pt idx="6">
                  <c:v>43840</c:v>
                </c:pt>
                <c:pt idx="7">
                  <c:v>43841</c:v>
                </c:pt>
                <c:pt idx="8">
                  <c:v>43842</c:v>
                </c:pt>
                <c:pt idx="9">
                  <c:v>43843</c:v>
                </c:pt>
                <c:pt idx="10">
                  <c:v>43844</c:v>
                </c:pt>
                <c:pt idx="11">
                  <c:v>43845</c:v>
                </c:pt>
                <c:pt idx="12">
                  <c:v>43846</c:v>
                </c:pt>
                <c:pt idx="13">
                  <c:v>43850</c:v>
                </c:pt>
                <c:pt idx="14">
                  <c:v>43854</c:v>
                </c:pt>
                <c:pt idx="15">
                  <c:v>43855</c:v>
                </c:pt>
                <c:pt idx="16">
                  <c:v>43856</c:v>
                </c:pt>
                <c:pt idx="17">
                  <c:v>43857</c:v>
                </c:pt>
                <c:pt idx="18">
                  <c:v>43858</c:v>
                </c:pt>
                <c:pt idx="19">
                  <c:v>43859</c:v>
                </c:pt>
              </c:numCache>
            </c:numRef>
          </c:cat>
          <c:val>
            <c:numRef>
              <c:f>'O3 P&amp;B'!$D$3:$D$22</c:f>
              <c:numCache>
                <c:formatCode>0.00</c:formatCode>
                <c:ptCount val="20"/>
                <c:pt idx="0">
                  <c:v>-6.666666666666667</c:v>
                </c:pt>
                <c:pt idx="1">
                  <c:v>-7.6923076923076925</c:v>
                </c:pt>
                <c:pt idx="2">
                  <c:v>-9.0909090909090917</c:v>
                </c:pt>
                <c:pt idx="3">
                  <c:v>-2.1739130434782608</c:v>
                </c:pt>
                <c:pt idx="4">
                  <c:v>-14.285714285714285</c:v>
                </c:pt>
                <c:pt idx="5">
                  <c:v>0</c:v>
                </c:pt>
                <c:pt idx="6">
                  <c:v>8.695652173913043</c:v>
                </c:pt>
                <c:pt idx="7">
                  <c:v>7.1428571428571423</c:v>
                </c:pt>
                <c:pt idx="8">
                  <c:v>0</c:v>
                </c:pt>
                <c:pt idx="9">
                  <c:v>11.111111111111111</c:v>
                </c:pt>
                <c:pt idx="10">
                  <c:v>9.0909090909090917</c:v>
                </c:pt>
                <c:pt idx="11">
                  <c:v>7.6923076923076925</c:v>
                </c:pt>
                <c:pt idx="12">
                  <c:v>7.1428571428571423</c:v>
                </c:pt>
                <c:pt idx="13">
                  <c:v>2.5641025641025639</c:v>
                </c:pt>
                <c:pt idx="14">
                  <c:v>4.1666666666666661</c:v>
                </c:pt>
                <c:pt idx="15">
                  <c:v>2.0408163265306123</c:v>
                </c:pt>
                <c:pt idx="16">
                  <c:v>3.7735849056603774</c:v>
                </c:pt>
                <c:pt idx="17">
                  <c:v>5.2631578947368416</c:v>
                </c:pt>
                <c:pt idx="18">
                  <c:v>2.5641025641025639</c:v>
                </c:pt>
                <c:pt idx="19">
                  <c:v>1.2658227848101267</c:v>
                </c:pt>
              </c:numCache>
            </c:numRef>
          </c:val>
          <c:smooth val="1"/>
          <c:extLst>
            <c:ext xmlns:c16="http://schemas.microsoft.com/office/drawing/2014/chart" uri="{C3380CC4-5D6E-409C-BE32-E72D297353CC}">
              <c16:uniqueId val="{00000000-B396-4C93-9121-32A5CD4634E1}"/>
            </c:ext>
          </c:extLst>
        </c:ser>
        <c:dLbls>
          <c:showLegendKey val="0"/>
          <c:showVal val="0"/>
          <c:showCatName val="0"/>
          <c:showSerName val="0"/>
          <c:showPercent val="0"/>
          <c:showBubbleSize val="0"/>
        </c:dLbls>
        <c:marker val="1"/>
        <c:smooth val="0"/>
        <c:axId val="428455992"/>
        <c:axId val="1"/>
      </c:lineChart>
      <c:dateAx>
        <c:axId val="428455992"/>
        <c:scaling>
          <c:orientation val="minMax"/>
        </c:scaling>
        <c:delete val="0"/>
        <c:axPos val="b"/>
        <c:numFmt formatCode="m/d/yy;@"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Offset val="100"/>
        <c:baseTimeUnit val="days"/>
      </c:date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845599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50" b="1" i="0" u="none" strike="noStrike" baseline="0">
                <a:solidFill>
                  <a:srgbClr val="000000"/>
                </a:solidFill>
                <a:latin typeface="Fixedsys"/>
                <a:ea typeface="Fixedsys"/>
                <a:cs typeface="Fixedsys"/>
              </a:defRPr>
            </a:pPr>
            <a:r>
              <a:rPr lang="en-US"/>
              <a:t>Example </a:t>
            </a:r>
          </a:p>
        </c:rich>
      </c:tx>
      <c:layout>
        <c:manualLayout>
          <c:xMode val="edge"/>
          <c:yMode val="edge"/>
          <c:x val="0.40210328937353834"/>
          <c:y val="3.0261468675111262E-2"/>
        </c:manualLayout>
      </c:layout>
      <c:overlay val="0"/>
      <c:spPr>
        <a:noFill/>
        <a:ln w="25400">
          <a:noFill/>
        </a:ln>
      </c:spPr>
    </c:title>
    <c:autoTitleDeleted val="0"/>
    <c:plotArea>
      <c:layout>
        <c:manualLayout>
          <c:layoutTarget val="inner"/>
          <c:xMode val="edge"/>
          <c:yMode val="edge"/>
          <c:x val="0.18396881666960749"/>
          <c:y val="0.10866604159334592"/>
          <c:w val="0.75690027429781359"/>
          <c:h val="0.67262904226767284"/>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numRef>
              <c:f>ZeroDriftChart!$B$9:$B$22</c:f>
              <c:numCache>
                <c:formatCode>m/d/yy</c:formatCode>
                <c:ptCount val="14"/>
                <c:pt idx="0">
                  <c:v>43831</c:v>
                </c:pt>
                <c:pt idx="1">
                  <c:v>43833</c:v>
                </c:pt>
                <c:pt idx="2">
                  <c:v>43836</c:v>
                </c:pt>
                <c:pt idx="3">
                  <c:v>43837</c:v>
                </c:pt>
                <c:pt idx="4">
                  <c:v>43838</c:v>
                </c:pt>
                <c:pt idx="5">
                  <c:v>43839</c:v>
                </c:pt>
                <c:pt idx="6">
                  <c:v>43840</c:v>
                </c:pt>
                <c:pt idx="7">
                  <c:v>43841</c:v>
                </c:pt>
                <c:pt idx="8">
                  <c:v>43842</c:v>
                </c:pt>
                <c:pt idx="9">
                  <c:v>43843</c:v>
                </c:pt>
                <c:pt idx="10">
                  <c:v>43844</c:v>
                </c:pt>
                <c:pt idx="11">
                  <c:v>43845</c:v>
                </c:pt>
                <c:pt idx="12">
                  <c:v>43846</c:v>
                </c:pt>
                <c:pt idx="13">
                  <c:v>43848</c:v>
                </c:pt>
              </c:numCache>
            </c:numRef>
          </c:cat>
          <c:val>
            <c:numRef>
              <c:f>ZeroDriftChart!$D$9:$D$22</c:f>
              <c:numCache>
                <c:formatCode>0.00</c:formatCode>
                <c:ptCount val="14"/>
                <c:pt idx="1">
                  <c:v>1</c:v>
                </c:pt>
                <c:pt idx="2">
                  <c:v>1</c:v>
                </c:pt>
                <c:pt idx="3">
                  <c:v>2</c:v>
                </c:pt>
                <c:pt idx="4">
                  <c:v>0</c:v>
                </c:pt>
                <c:pt idx="5">
                  <c:v>-4</c:v>
                </c:pt>
                <c:pt idx="6">
                  <c:v>4</c:v>
                </c:pt>
                <c:pt idx="7">
                  <c:v>-3</c:v>
                </c:pt>
                <c:pt idx="8">
                  <c:v>1</c:v>
                </c:pt>
                <c:pt idx="9">
                  <c:v>-1</c:v>
                </c:pt>
                <c:pt idx="10">
                  <c:v>-1</c:v>
                </c:pt>
                <c:pt idx="11">
                  <c:v>1</c:v>
                </c:pt>
                <c:pt idx="12">
                  <c:v>1</c:v>
                </c:pt>
                <c:pt idx="13">
                  <c:v>4</c:v>
                </c:pt>
              </c:numCache>
            </c:numRef>
          </c:val>
          <c:smooth val="0"/>
          <c:extLst>
            <c:ext xmlns:c16="http://schemas.microsoft.com/office/drawing/2014/chart" uri="{C3380CC4-5D6E-409C-BE32-E72D297353CC}">
              <c16:uniqueId val="{00000000-3E0C-4D0C-9CD6-CAC6542695B4}"/>
            </c:ext>
          </c:extLst>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cat>
            <c:numRef>
              <c:f>ZeroDriftChart!$B$9:$B$22</c:f>
              <c:numCache>
                <c:formatCode>m/d/yy</c:formatCode>
                <c:ptCount val="14"/>
                <c:pt idx="0">
                  <c:v>43831</c:v>
                </c:pt>
                <c:pt idx="1">
                  <c:v>43833</c:v>
                </c:pt>
                <c:pt idx="2">
                  <c:v>43836</c:v>
                </c:pt>
                <c:pt idx="3">
                  <c:v>43837</c:v>
                </c:pt>
                <c:pt idx="4">
                  <c:v>43838</c:v>
                </c:pt>
                <c:pt idx="5">
                  <c:v>43839</c:v>
                </c:pt>
                <c:pt idx="6">
                  <c:v>43840</c:v>
                </c:pt>
                <c:pt idx="7">
                  <c:v>43841</c:v>
                </c:pt>
                <c:pt idx="8">
                  <c:v>43842</c:v>
                </c:pt>
                <c:pt idx="9">
                  <c:v>43843</c:v>
                </c:pt>
                <c:pt idx="10">
                  <c:v>43844</c:v>
                </c:pt>
                <c:pt idx="11">
                  <c:v>43845</c:v>
                </c:pt>
                <c:pt idx="12">
                  <c:v>43846</c:v>
                </c:pt>
                <c:pt idx="13">
                  <c:v>43848</c:v>
                </c:pt>
              </c:numCache>
            </c:numRef>
          </c:cat>
          <c:val>
            <c:numRef>
              <c:f>ZeroDriftChart!$D$9:$D$22</c:f>
              <c:numCache>
                <c:formatCode>0.00</c:formatCode>
                <c:ptCount val="14"/>
                <c:pt idx="1">
                  <c:v>1</c:v>
                </c:pt>
                <c:pt idx="2">
                  <c:v>1</c:v>
                </c:pt>
                <c:pt idx="3">
                  <c:v>2</c:v>
                </c:pt>
                <c:pt idx="4">
                  <c:v>0</c:v>
                </c:pt>
                <c:pt idx="5">
                  <c:v>-4</c:v>
                </c:pt>
                <c:pt idx="6">
                  <c:v>4</c:v>
                </c:pt>
                <c:pt idx="7">
                  <c:v>-3</c:v>
                </c:pt>
                <c:pt idx="8">
                  <c:v>1</c:v>
                </c:pt>
                <c:pt idx="9">
                  <c:v>-1</c:v>
                </c:pt>
                <c:pt idx="10">
                  <c:v>-1</c:v>
                </c:pt>
                <c:pt idx="11">
                  <c:v>1</c:v>
                </c:pt>
                <c:pt idx="12">
                  <c:v>1</c:v>
                </c:pt>
                <c:pt idx="13">
                  <c:v>4</c:v>
                </c:pt>
              </c:numCache>
            </c:numRef>
          </c:val>
          <c:smooth val="0"/>
          <c:extLst>
            <c:ext xmlns:c16="http://schemas.microsoft.com/office/drawing/2014/chart" uri="{C3380CC4-5D6E-409C-BE32-E72D297353CC}">
              <c16:uniqueId val="{00000001-3E0C-4D0C-9CD6-CAC6542695B4}"/>
            </c:ext>
          </c:extLst>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cat>
            <c:numRef>
              <c:f>ZeroDriftChart!$B$9:$B$22</c:f>
              <c:numCache>
                <c:formatCode>m/d/yy</c:formatCode>
                <c:ptCount val="14"/>
                <c:pt idx="0">
                  <c:v>43831</c:v>
                </c:pt>
                <c:pt idx="1">
                  <c:v>43833</c:v>
                </c:pt>
                <c:pt idx="2">
                  <c:v>43836</c:v>
                </c:pt>
                <c:pt idx="3">
                  <c:v>43837</c:v>
                </c:pt>
                <c:pt idx="4">
                  <c:v>43838</c:v>
                </c:pt>
                <c:pt idx="5">
                  <c:v>43839</c:v>
                </c:pt>
                <c:pt idx="6">
                  <c:v>43840</c:v>
                </c:pt>
                <c:pt idx="7">
                  <c:v>43841</c:v>
                </c:pt>
                <c:pt idx="8">
                  <c:v>43842</c:v>
                </c:pt>
                <c:pt idx="9">
                  <c:v>43843</c:v>
                </c:pt>
                <c:pt idx="10">
                  <c:v>43844</c:v>
                </c:pt>
                <c:pt idx="11">
                  <c:v>43845</c:v>
                </c:pt>
                <c:pt idx="12">
                  <c:v>43846</c:v>
                </c:pt>
                <c:pt idx="13">
                  <c:v>43848</c:v>
                </c:pt>
              </c:numCache>
            </c:numRef>
          </c:cat>
          <c:val>
            <c:numRef>
              <c:f>ZeroDriftChart!$E$9:$E$19</c:f>
              <c:numCache>
                <c:formatCode>0.00</c:formatCode>
                <c:ptCount val="11"/>
              </c:numCache>
            </c:numRef>
          </c:val>
          <c:smooth val="0"/>
          <c:extLst>
            <c:ext xmlns:c16="http://schemas.microsoft.com/office/drawing/2014/chart" uri="{C3380CC4-5D6E-409C-BE32-E72D297353CC}">
              <c16:uniqueId val="{00000002-3E0C-4D0C-9CD6-CAC6542695B4}"/>
            </c:ext>
          </c:extLst>
        </c:ser>
        <c:dLbls>
          <c:showLegendKey val="0"/>
          <c:showVal val="0"/>
          <c:showCatName val="0"/>
          <c:showSerName val="0"/>
          <c:showPercent val="0"/>
          <c:showBubbleSize val="0"/>
        </c:dLbls>
        <c:marker val="1"/>
        <c:smooth val="0"/>
        <c:axId val="428450416"/>
        <c:axId val="1"/>
      </c:lineChart>
      <c:dateAx>
        <c:axId val="428450416"/>
        <c:scaling>
          <c:orientation val="minMax"/>
        </c:scaling>
        <c:delete val="0"/>
        <c:axPos val="b"/>
        <c:title>
          <c:tx>
            <c:rich>
              <a:bodyPr/>
              <a:lstStyle/>
              <a:p>
                <a:pPr>
                  <a:defRPr sz="1200" b="1" i="0" u="none" strike="noStrike" baseline="0">
                    <a:solidFill>
                      <a:srgbClr val="000000"/>
                    </a:solidFill>
                    <a:latin typeface="Fixedsys"/>
                    <a:ea typeface="Fixedsys"/>
                    <a:cs typeface="Fixedsys"/>
                  </a:defRPr>
                </a:pPr>
                <a:r>
                  <a:rPr lang="en-US"/>
                  <a:t>Date</a:t>
                </a:r>
              </a:p>
            </c:rich>
          </c:tx>
          <c:layout>
            <c:manualLayout>
              <c:xMode val="edge"/>
              <c:yMode val="edge"/>
              <c:x val="0.51117058522342007"/>
              <c:y val="0.93122667750770283"/>
            </c:manualLayout>
          </c:layout>
          <c:overlay val="0"/>
          <c:spPr>
            <a:noFill/>
            <a:ln w="25400">
              <a:noFill/>
            </a:ln>
          </c:spPr>
        </c:title>
        <c:numFmt formatCode="mm/dd/yyyy" sourceLinked="0"/>
        <c:majorTickMark val="out"/>
        <c:minorTickMark val="none"/>
        <c:tickLblPos val="nextTo"/>
        <c:spPr>
          <a:ln w="3175">
            <a:solidFill>
              <a:srgbClr val="000000"/>
            </a:solidFill>
            <a:prstDash val="solid"/>
          </a:ln>
        </c:spPr>
        <c:txPr>
          <a:bodyPr rot="-2700000" vert="horz"/>
          <a:lstStyle/>
          <a:p>
            <a:pPr>
              <a:defRPr sz="1200" b="0" i="0" u="none" strike="noStrike" baseline="0">
                <a:solidFill>
                  <a:srgbClr val="000000"/>
                </a:solidFill>
                <a:latin typeface="Fixedsys"/>
                <a:ea typeface="Fixedsys"/>
                <a:cs typeface="Fixedsys"/>
              </a:defRPr>
            </a:pPr>
            <a:endParaRPr lang="en-US"/>
          </a:p>
        </c:txPr>
        <c:crossAx val="1"/>
        <c:crosses val="autoZero"/>
        <c:auto val="1"/>
        <c:lblOffset val="100"/>
        <c:baseTimeUnit val="days"/>
        <c:majorUnit val="1"/>
        <c:majorTimeUnit val="days"/>
        <c:minorUnit val="1"/>
        <c:minorTimeUnit val="days"/>
      </c:dateAx>
      <c:valAx>
        <c:axId val="1"/>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Fixedsys"/>
                    <a:ea typeface="Fixedsys"/>
                    <a:cs typeface="Fixedsys"/>
                  </a:defRPr>
                </a:pPr>
                <a:r>
                  <a:rPr lang="en-US"/>
                  <a:t>zero drift (change since last check)</a:t>
                </a:r>
              </a:p>
            </c:rich>
          </c:tx>
          <c:layout>
            <c:manualLayout>
              <c:xMode val="edge"/>
              <c:yMode val="edge"/>
              <c:x val="1.0512433748944826E-2"/>
              <c:y val="0.3782679305032523"/>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Fixedsys"/>
                <a:ea typeface="Fixedsys"/>
                <a:cs typeface="Fixedsys"/>
              </a:defRPr>
            </a:pPr>
            <a:endParaRPr lang="en-US"/>
          </a:p>
        </c:txPr>
        <c:crossAx val="42845041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50" b="0" i="0" u="none" strike="noStrike" baseline="0">
          <a:solidFill>
            <a:srgbClr val="000000"/>
          </a:solidFill>
          <a:latin typeface="Fixedsys"/>
          <a:ea typeface="Fixedsys"/>
          <a:cs typeface="Fixedsys"/>
        </a:defRPr>
      </a:pPr>
      <a:endParaRPr lang="en-US"/>
    </a:p>
  </c:txPr>
  <c:printSettings>
    <c:headerFooter alignWithMargins="0"/>
    <c:pageMargins b="1" l="0.75" r="0.75" t="1" header="0.5" footer="0.5"/>
    <c:pageSetup orientation="landscape" horizontalDpi="-4" verticalDpi="0"/>
  </c:printSettings>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codeName="Chart1"/>
  <sheetViews>
    <sheetView zoomScale="94" workbookViewId="0"/>
  </sheetViews>
  <pageMargins left="0.7" right="0.7" top="0.75" bottom="0.75" header="0.3" footer="0.3"/>
  <drawing r:id="rId1"/>
</chartsheet>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6350</xdr:rowOff>
        </xdr:from>
        <xdr:to>
          <xdr:col>12</xdr:col>
          <xdr:colOff>88900</xdr:colOff>
          <xdr:row>19</xdr:row>
          <xdr:rowOff>25400</xdr:rowOff>
        </xdr:to>
        <xdr:sp macro="" textlink="">
          <xdr:nvSpPr>
            <xdr:cNvPr id="5121" name="CommandButton1" hidden="1">
              <a:extLst>
                <a:ext uri="{63B3BB69-23CF-44E3-9099-C40C66FF867C}">
                  <a14:compatExt spid="_x0000_s5121"/>
                </a:ext>
                <a:ext uri="{FF2B5EF4-FFF2-40B4-BE49-F238E27FC236}">
                  <a16:creationId xmlns:a16="http://schemas.microsoft.com/office/drawing/2014/main" id="{C16CBE49-E875-4E17-A625-43E76CF228EA}"/>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641350</xdr:colOff>
          <xdr:row>16</xdr:row>
          <xdr:rowOff>152400</xdr:rowOff>
        </xdr:from>
        <xdr:to>
          <xdr:col>14</xdr:col>
          <xdr:colOff>107950</xdr:colOff>
          <xdr:row>19</xdr:row>
          <xdr:rowOff>6350</xdr:rowOff>
        </xdr:to>
        <xdr:sp macro="" textlink="">
          <xdr:nvSpPr>
            <xdr:cNvPr id="5122" name="O3Print" hidden="1">
              <a:extLst>
                <a:ext uri="{63B3BB69-23CF-44E3-9099-C40C66FF867C}">
                  <a14:compatExt spid="_x0000_s5122"/>
                </a:ext>
                <a:ext uri="{FF2B5EF4-FFF2-40B4-BE49-F238E27FC236}">
                  <a16:creationId xmlns:a16="http://schemas.microsoft.com/office/drawing/2014/main" id="{22A77003-F4C2-4DDA-89F9-EAC6A32A16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absoluteAnchor>
    <xdr:pos x="0" y="0"/>
    <xdr:ext cx="8653564" cy="6282447"/>
    <xdr:graphicFrame macro="">
      <xdr:nvGraphicFramePr>
        <xdr:cNvPr id="2" name="Chart 1">
          <a:extLst>
            <a:ext uri="{FF2B5EF4-FFF2-40B4-BE49-F238E27FC236}">
              <a16:creationId xmlns:a16="http://schemas.microsoft.com/office/drawing/2014/main" id="{461E38E2-DD69-466F-A3EA-20BE1F082DC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twoCellAnchor>
    <xdr:from>
      <xdr:col>5</xdr:col>
      <xdr:colOff>44450</xdr:colOff>
      <xdr:row>2</xdr:row>
      <xdr:rowOff>165100</xdr:rowOff>
    </xdr:from>
    <xdr:to>
      <xdr:col>17</xdr:col>
      <xdr:colOff>533400</xdr:colOff>
      <xdr:row>30</xdr:row>
      <xdr:rowOff>158750</xdr:rowOff>
    </xdr:to>
    <xdr:graphicFrame macro="">
      <xdr:nvGraphicFramePr>
        <xdr:cNvPr id="2060" name="Chart 1">
          <a:extLst>
            <a:ext uri="{FF2B5EF4-FFF2-40B4-BE49-F238E27FC236}">
              <a16:creationId xmlns:a16="http://schemas.microsoft.com/office/drawing/2014/main" id="{86E7346F-20FD-4B99-9686-00AD2143CD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177800</xdr:colOff>
      <xdr:row>11</xdr:row>
      <xdr:rowOff>44450</xdr:rowOff>
    </xdr:from>
    <xdr:to>
      <xdr:col>4</xdr:col>
      <xdr:colOff>533400</xdr:colOff>
      <xdr:row>18</xdr:row>
      <xdr:rowOff>0</xdr:rowOff>
    </xdr:to>
    <xdr:sp macro="" textlink="">
      <xdr:nvSpPr>
        <xdr:cNvPr id="1036" name="AutoShape 1">
          <a:extLst>
            <a:ext uri="{FF2B5EF4-FFF2-40B4-BE49-F238E27FC236}">
              <a16:creationId xmlns:a16="http://schemas.microsoft.com/office/drawing/2014/main" id="{33A7BE45-B064-4416-BC04-45A653D2F2C4}"/>
            </a:ext>
          </a:extLst>
        </xdr:cNvPr>
        <xdr:cNvSpPr>
          <a:spLocks/>
        </xdr:cNvSpPr>
      </xdr:nvSpPr>
      <xdr:spPr bwMode="auto">
        <a:xfrm>
          <a:off x="3092450" y="2076450"/>
          <a:ext cx="355600" cy="1066800"/>
        </a:xfrm>
        <a:prstGeom prst="leftBrace">
          <a:avLst>
            <a:gd name="adj1" fmla="val 25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elinda/Desktop/REVIEW%20IN%20NOV%202019/github_online_library/github_online_library/github/tamscenter.github.io/hosted_files/QAQC/QC_DASC_DataAssessmentStatisticalCalculatorForNAAQ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3 P&amp;B"/>
      <sheetName val="#REF"/>
    </sheetNames>
    <sheetDataSet>
      <sheetData sheetId="0"/>
      <sheetData sheetId="1" refreshError="1"/>
    </sheetDataSet>
  </externalBook>
</externalLink>
</file>

<file path=xl/tables/table1.xml><?xml version="1.0" encoding="utf-8"?>
<table xmlns="http://schemas.openxmlformats.org/spreadsheetml/2006/main" id="1" name="Table1" displayName="Table1" ref="C2:D22" totalsRowShown="0">
  <tableColumns count="2">
    <tableColumn id="1" name="date" dataDxfId="5"/>
    <tableColumn id="2" name="d (Eqn. 1)" dataDxfId="4">
      <calculatedColumnFormula>IF(OR(A3="",B3=""),"",((A3-B3)/B3)*100)</calculatedColumnFormula>
    </tableColumn>
  </tableColumns>
  <tableStyleInfo name="TableStyleLight2" showFirstColumn="0" showLastColumn="0" showRowStripes="1" showColumnStripes="0"/>
</table>
</file>

<file path=xl/tables/table2.xml><?xml version="1.0" encoding="utf-8"?>
<table xmlns="http://schemas.openxmlformats.org/spreadsheetml/2006/main" id="3" name="Table3" displayName="Table3" ref="B8:D22" totalsRowShown="0" headerRowDxfId="0" headerRowCellStyle="Normal_TEOM_validn_TAMS_0506_a" dataCellStyle="Normal_TEOM_validn_TAMS_0506_a">
  <autoFilter ref="B8:D22"/>
  <tableColumns count="3">
    <tableColumn id="1" name="date" dataDxfId="3" dataCellStyle="Normal_TEOM_validn_TAMS_0506_a"/>
    <tableColumn id="2" name="value for zero air" dataDxfId="2" dataCellStyle="Normal_TEOM_validn_TAMS_0506_a"/>
    <tableColumn id="3" name="drift" dataDxfId="1" dataCellStyle="Normal_TEOM_validn_TAMS_0506_a">
      <calculatedColumnFormula>C9-C8</calculatedColumnFormula>
    </tableColumn>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O506"/>
  <sheetViews>
    <sheetView tabSelected="1" topLeftCell="A2" zoomScale="90" workbookViewId="0">
      <selection activeCell="F17" sqref="F17"/>
    </sheetView>
  </sheetViews>
  <sheetFormatPr defaultColWidth="9.1796875" defaultRowHeight="12.5" x14ac:dyDescent="0.25"/>
  <cols>
    <col min="1" max="1" width="14.453125" style="39" bestFit="1" customWidth="1"/>
    <col min="2" max="2" width="13.54296875" style="39" bestFit="1" customWidth="1"/>
    <col min="3" max="3" width="13.54296875" style="39" customWidth="1"/>
    <col min="4" max="4" width="12.36328125" style="39" customWidth="1"/>
    <col min="5" max="5" width="4.36328125" style="39" customWidth="1"/>
    <col min="6" max="6" width="16" style="39" bestFit="1" customWidth="1"/>
    <col min="7" max="7" width="10.54296875" style="39" customWidth="1"/>
    <col min="8" max="8" width="6.26953125" style="39" bestFit="1" customWidth="1"/>
    <col min="9" max="9" width="9" style="39" bestFit="1" customWidth="1"/>
    <col min="10" max="10" width="3.7265625" style="39" bestFit="1" customWidth="1"/>
    <col min="11" max="11" width="13.54296875" style="39" bestFit="1" customWidth="1"/>
    <col min="12" max="12" width="11.26953125" style="39" bestFit="1" customWidth="1"/>
    <col min="13" max="13" width="15.7265625" style="39" bestFit="1" customWidth="1"/>
    <col min="14" max="14" width="18" style="39" bestFit="1" customWidth="1"/>
    <col min="15" max="16384" width="9.1796875" style="39"/>
  </cols>
  <sheetData>
    <row r="1" spans="1:14" ht="65" customHeight="1" x14ac:dyDescent="0.4">
      <c r="A1" s="94" t="s">
        <v>106</v>
      </c>
      <c r="B1" s="95"/>
      <c r="C1" s="96"/>
      <c r="D1" s="90"/>
      <c r="E1" s="91"/>
      <c r="F1" s="92"/>
      <c r="G1" s="93"/>
      <c r="H1" s="40"/>
      <c r="I1" s="40"/>
      <c r="J1" s="41"/>
      <c r="K1" s="42" t="s">
        <v>76</v>
      </c>
      <c r="L1" s="41"/>
      <c r="M1" s="43" t="s">
        <v>77</v>
      </c>
    </row>
    <row r="2" spans="1:14" s="48" customFormat="1" ht="15" x14ac:dyDescent="0.3">
      <c r="A2" t="s">
        <v>78</v>
      </c>
      <c r="B2" t="s">
        <v>79</v>
      </c>
      <c r="C2" s="85" t="s">
        <v>6</v>
      </c>
      <c r="D2" t="s">
        <v>80</v>
      </c>
      <c r="E2"/>
      <c r="F2" s="45" t="s">
        <v>81</v>
      </c>
      <c r="G2" s="44" t="s">
        <v>82</v>
      </c>
      <c r="H2" s="46" t="s">
        <v>83</v>
      </c>
      <c r="I2" s="46" t="s">
        <v>84</v>
      </c>
      <c r="J2" s="47"/>
      <c r="K2" s="47"/>
      <c r="L2" s="47"/>
      <c r="M2" s="47"/>
    </row>
    <row r="3" spans="1:14" ht="13" thickBot="1" x14ac:dyDescent="0.3">
      <c r="A3" s="87">
        <v>70</v>
      </c>
      <c r="B3" s="87">
        <v>75</v>
      </c>
      <c r="C3" s="88">
        <v>43831</v>
      </c>
      <c r="D3" s="86">
        <f>IF(OR(A3="",B3=""),"",((A3-B3)/B3)*100)</f>
        <v>-6.666666666666667</v>
      </c>
      <c r="E3" s="86"/>
      <c r="F3" s="50">
        <f>QUARTILE(D3:D506,1)</f>
        <v>-0.54347826086956519</v>
      </c>
      <c r="G3" s="49">
        <f>IF(D3="","",D3^2)</f>
        <v>44.44444444444445</v>
      </c>
      <c r="H3" s="51">
        <f>IF(D3="","",ABS(D3))</f>
        <v>6.666666666666667</v>
      </c>
      <c r="I3" s="51">
        <f>IF(D3="","",ABS(D3)^2)</f>
        <v>44.44444444444445</v>
      </c>
    </row>
    <row r="4" spans="1:14" ht="15" x14ac:dyDescent="0.4">
      <c r="A4" s="87">
        <v>60</v>
      </c>
      <c r="B4" s="87">
        <v>65</v>
      </c>
      <c r="C4" s="88">
        <v>43833</v>
      </c>
      <c r="D4" s="86">
        <f t="shared" ref="D4:D19" si="0">IF(OR(A4="",B4=""),"",((A4-B4)/B4)*100)</f>
        <v>-7.6923076923076925</v>
      </c>
      <c r="E4" s="86"/>
      <c r="F4" s="52" t="s">
        <v>85</v>
      </c>
      <c r="G4" s="49">
        <f t="shared" ref="G4:G67" si="1">IF(D4="","",D4^2)</f>
        <v>59.171597633136095</v>
      </c>
      <c r="H4" s="51">
        <f t="shared" ref="H4:H67" si="2">IF(D4="","",ABS(D4))</f>
        <v>7.6923076923076925</v>
      </c>
      <c r="I4" s="51">
        <f t="shared" ref="I4:I67" si="3">IF(D4="","",ABS(D4)^2)</f>
        <v>59.171597633136095</v>
      </c>
      <c r="J4" s="53" t="s">
        <v>86</v>
      </c>
      <c r="K4" s="54" t="s">
        <v>87</v>
      </c>
      <c r="L4" s="54" t="s">
        <v>88</v>
      </c>
      <c r="M4" s="55" t="s">
        <v>89</v>
      </c>
      <c r="N4" s="56" t="s">
        <v>90</v>
      </c>
    </row>
    <row r="5" spans="1:14" x14ac:dyDescent="0.25">
      <c r="A5" s="87">
        <v>50</v>
      </c>
      <c r="B5" s="87">
        <v>55</v>
      </c>
      <c r="C5" s="88">
        <v>43836</v>
      </c>
      <c r="D5" s="86">
        <f t="shared" si="0"/>
        <v>-9.0909090909090917</v>
      </c>
      <c r="E5" s="86"/>
      <c r="F5" s="50">
        <f>QUARTILE(D3:D506,3)</f>
        <v>7.1428571428571423</v>
      </c>
      <c r="G5" s="49">
        <f t="shared" si="1"/>
        <v>82.644628099173573</v>
      </c>
      <c r="H5" s="51">
        <f t="shared" si="2"/>
        <v>9.0909090909090917</v>
      </c>
      <c r="I5" s="51">
        <f t="shared" si="3"/>
        <v>82.644628099173573</v>
      </c>
      <c r="J5" s="57">
        <f>COUNT(A3:A502)</f>
        <v>20</v>
      </c>
      <c r="K5" s="58">
        <f>STDEV(D3:D506)</f>
        <v>6.7397575344338199</v>
      </c>
      <c r="L5" s="58">
        <f>STDEV(G3:G502)</f>
        <v>51.237561628279344</v>
      </c>
      <c r="M5" s="59">
        <f>SUM(H3:H502)</f>
        <v>112.42345883964099</v>
      </c>
      <c r="N5" s="60">
        <f>AVERAGE(H3:H502)</f>
        <v>5.6211729419820493</v>
      </c>
    </row>
    <row r="6" spans="1:14" ht="15" x14ac:dyDescent="0.3">
      <c r="A6" s="87">
        <v>45</v>
      </c>
      <c r="B6" s="87">
        <v>46</v>
      </c>
      <c r="C6" s="88">
        <v>43837</v>
      </c>
      <c r="D6" s="86">
        <f t="shared" si="0"/>
        <v>-2.1739130434782608</v>
      </c>
      <c r="E6" s="86"/>
      <c r="F6" s="49"/>
      <c r="G6" s="49">
        <f t="shared" si="1"/>
        <v>4.7258979206049148</v>
      </c>
      <c r="H6" s="51">
        <f t="shared" si="2"/>
        <v>2.1739130434782608</v>
      </c>
      <c r="I6" s="51">
        <f t="shared" si="3"/>
        <v>4.7258979206049148</v>
      </c>
      <c r="J6" s="61" t="s">
        <v>91</v>
      </c>
      <c r="K6" s="62" t="s">
        <v>92</v>
      </c>
      <c r="L6" s="62" t="s">
        <v>93</v>
      </c>
      <c r="M6" s="63" t="s">
        <v>94</v>
      </c>
      <c r="N6" s="64" t="s">
        <v>95</v>
      </c>
    </row>
    <row r="7" spans="1:14" ht="13" thickBot="1" x14ac:dyDescent="0.3">
      <c r="A7" s="87">
        <v>30</v>
      </c>
      <c r="B7" s="87">
        <v>35</v>
      </c>
      <c r="C7" s="88">
        <v>43838</v>
      </c>
      <c r="D7" s="86">
        <f t="shared" si="0"/>
        <v>-14.285714285714285</v>
      </c>
      <c r="E7" s="86"/>
      <c r="F7" s="49"/>
      <c r="G7" s="49">
        <f t="shared" si="1"/>
        <v>204.08163265306121</v>
      </c>
      <c r="H7" s="51">
        <f t="shared" si="2"/>
        <v>14.285714285714285</v>
      </c>
      <c r="I7" s="51">
        <f t="shared" si="3"/>
        <v>204.08163265306121</v>
      </c>
      <c r="J7" s="65">
        <f>COUNT(A3:A502)-1</f>
        <v>19</v>
      </c>
      <c r="K7" s="66">
        <f>SUM(D3:D506)</f>
        <v>32.604437281488977</v>
      </c>
      <c r="L7" s="66">
        <f>SUM(G3:G502)</f>
        <v>916.21476735831868</v>
      </c>
      <c r="M7" s="67">
        <f>SUM(I3:I502)</f>
        <v>916.21476735831868</v>
      </c>
      <c r="N7" s="68">
        <f>SQRT(((J5*M7)-(M5^2))/(J5*J7))</f>
        <v>3.8679728301779135</v>
      </c>
    </row>
    <row r="8" spans="1:14" ht="13" thickBot="1" x14ac:dyDescent="0.3">
      <c r="A8" s="87">
        <v>20</v>
      </c>
      <c r="B8" s="87">
        <v>20</v>
      </c>
      <c r="C8" s="88">
        <v>43839</v>
      </c>
      <c r="D8" s="86">
        <f t="shared" si="0"/>
        <v>0</v>
      </c>
      <c r="E8" s="86"/>
      <c r="F8" s="49"/>
      <c r="G8" s="49">
        <f t="shared" si="1"/>
        <v>0</v>
      </c>
      <c r="H8" s="51">
        <f t="shared" si="2"/>
        <v>0</v>
      </c>
      <c r="I8" s="51">
        <f t="shared" si="3"/>
        <v>0</v>
      </c>
      <c r="J8" s="69"/>
      <c r="K8"/>
      <c r="L8"/>
      <c r="M8"/>
      <c r="N8"/>
    </row>
    <row r="9" spans="1:14" ht="13" x14ac:dyDescent="0.3">
      <c r="A9" s="87">
        <v>25</v>
      </c>
      <c r="B9" s="87">
        <v>23</v>
      </c>
      <c r="C9" s="88">
        <v>43840</v>
      </c>
      <c r="D9" s="86">
        <f t="shared" si="0"/>
        <v>8.695652173913043</v>
      </c>
      <c r="E9" s="86"/>
      <c r="F9" s="49"/>
      <c r="G9" s="49">
        <f t="shared" si="1"/>
        <v>75.614366729678636</v>
      </c>
      <c r="H9" s="51">
        <f t="shared" si="2"/>
        <v>8.695652173913043</v>
      </c>
      <c r="I9" s="51">
        <f t="shared" si="3"/>
        <v>75.614366729678636</v>
      </c>
      <c r="J9" s="69"/>
      <c r="K9"/>
      <c r="L9" s="70"/>
      <c r="M9" s="71" t="s">
        <v>96</v>
      </c>
      <c r="N9" t="s">
        <v>97</v>
      </c>
    </row>
    <row r="10" spans="1:14" ht="13" thickBot="1" x14ac:dyDescent="0.3">
      <c r="A10" s="87">
        <v>30</v>
      </c>
      <c r="B10" s="87">
        <v>28</v>
      </c>
      <c r="C10" s="88">
        <v>43841</v>
      </c>
      <c r="D10" s="86">
        <f t="shared" si="0"/>
        <v>7.1428571428571423</v>
      </c>
      <c r="E10" s="86"/>
      <c r="F10" s="49"/>
      <c r="G10" s="49">
        <f t="shared" si="1"/>
        <v>51.020408163265301</v>
      </c>
      <c r="H10" s="51">
        <f t="shared" si="2"/>
        <v>7.1428571428571423</v>
      </c>
      <c r="I10" s="51">
        <f t="shared" si="3"/>
        <v>51.020408163265301</v>
      </c>
      <c r="J10" s="69"/>
      <c r="K10"/>
      <c r="L10"/>
      <c r="M10" s="72">
        <f>ROUND(N5+TINV(2*0.05,J7)*(N7/SQRT(J5)),2)</f>
        <v>7.12</v>
      </c>
      <c r="N10" t="b">
        <f>IF((AND(F3&gt;=0,F5&gt;=0,F3+F5&gt;0)),TRUE,FALSE)</f>
        <v>0</v>
      </c>
    </row>
    <row r="11" spans="1:14" ht="13" x14ac:dyDescent="0.3">
      <c r="A11" s="87">
        <v>25</v>
      </c>
      <c r="B11" s="87">
        <v>25</v>
      </c>
      <c r="C11" s="88">
        <v>43842</v>
      </c>
      <c r="D11" s="86">
        <f t="shared" si="0"/>
        <v>0</v>
      </c>
      <c r="E11" s="86"/>
      <c r="F11" s="49"/>
      <c r="G11" s="49">
        <f t="shared" si="1"/>
        <v>0</v>
      </c>
      <c r="H11" s="51">
        <f t="shared" si="2"/>
        <v>0</v>
      </c>
      <c r="I11" s="51">
        <f t="shared" si="3"/>
        <v>0</v>
      </c>
      <c r="J11" s="69"/>
      <c r="K11" s="73" t="s">
        <v>98</v>
      </c>
      <c r="L11"/>
      <c r="M11" s="74" t="s">
        <v>99</v>
      </c>
      <c r="N11" t="s">
        <v>100</v>
      </c>
    </row>
    <row r="12" spans="1:14" ht="13" thickBot="1" x14ac:dyDescent="0.3">
      <c r="A12" s="87">
        <v>50</v>
      </c>
      <c r="B12" s="87">
        <v>45</v>
      </c>
      <c r="C12" s="88">
        <v>43843</v>
      </c>
      <c r="D12" s="86">
        <f t="shared" si="0"/>
        <v>11.111111111111111</v>
      </c>
      <c r="E12" s="86"/>
      <c r="F12" s="49"/>
      <c r="G12" s="49">
        <f t="shared" si="1"/>
        <v>123.45679012345678</v>
      </c>
      <c r="H12" s="51">
        <f t="shared" si="2"/>
        <v>11.111111111111111</v>
      </c>
      <c r="I12" s="51">
        <f t="shared" si="3"/>
        <v>123.45679012345678</v>
      </c>
      <c r="J12" s="69"/>
      <c r="K12" s="75">
        <f>ROUND(SQRT(((J5*L7)-(K7^2))/(J5*J7))*SQRT(J7/CHIINV(0.9,J7)),2)</f>
        <v>8.61</v>
      </c>
      <c r="L12"/>
      <c r="M12" s="76" t="str">
        <f>IF((N10),CONCATENATE("+",M10),IF((N12),CONCATENATE("-",M10),IF((AND(NOT(N10),NOT(N12))),CONCATENATE("+/-",M10))))</f>
        <v>+/-7.12</v>
      </c>
      <c r="N12" t="b">
        <f>IF((AND(F3&lt;=0,F5&lt;=0,F3+F5&lt;0)),TRUE,FALSE)</f>
        <v>0</v>
      </c>
    </row>
    <row r="13" spans="1:14" ht="13" thickBot="1" x14ac:dyDescent="0.3">
      <c r="A13" s="87">
        <v>60</v>
      </c>
      <c r="B13" s="87">
        <v>55</v>
      </c>
      <c r="C13" s="88">
        <v>43844</v>
      </c>
      <c r="D13" s="86">
        <f t="shared" si="0"/>
        <v>9.0909090909090917</v>
      </c>
      <c r="E13" s="86"/>
      <c r="F13" s="49"/>
      <c r="G13" s="49">
        <f t="shared" si="1"/>
        <v>82.644628099173573</v>
      </c>
      <c r="H13" s="51">
        <f t="shared" si="2"/>
        <v>9.0909090909090917</v>
      </c>
      <c r="I13" s="51">
        <f t="shared" si="3"/>
        <v>82.644628099173573</v>
      </c>
      <c r="J13" s="69"/>
      <c r="K13"/>
      <c r="L13"/>
      <c r="M13"/>
      <c r="N13"/>
    </row>
    <row r="14" spans="1:14" ht="13" x14ac:dyDescent="0.3">
      <c r="A14" s="87">
        <v>70</v>
      </c>
      <c r="B14" s="87">
        <v>65</v>
      </c>
      <c r="C14" s="88">
        <v>43845</v>
      </c>
      <c r="D14" s="86">
        <f t="shared" si="0"/>
        <v>7.6923076923076925</v>
      </c>
      <c r="E14" s="86"/>
      <c r="F14" s="49"/>
      <c r="G14" s="49">
        <f t="shared" si="1"/>
        <v>59.171597633136095</v>
      </c>
      <c r="H14" s="51">
        <f t="shared" si="2"/>
        <v>7.6923076923076925</v>
      </c>
      <c r="I14" s="51">
        <f t="shared" si="3"/>
        <v>59.171597633136095</v>
      </c>
      <c r="J14" s="69"/>
      <c r="K14" s="77" t="s">
        <v>101</v>
      </c>
      <c r="L14" s="78"/>
      <c r="M14" s="79" t="s">
        <v>102</v>
      </c>
      <c r="N14" s="80"/>
    </row>
    <row r="15" spans="1:14" ht="13" thickBot="1" x14ac:dyDescent="0.3">
      <c r="A15" s="87">
        <v>75</v>
      </c>
      <c r="B15" s="87">
        <v>70</v>
      </c>
      <c r="C15" s="88">
        <v>43846</v>
      </c>
      <c r="D15" s="86">
        <f t="shared" si="0"/>
        <v>7.1428571428571423</v>
      </c>
      <c r="E15" s="86"/>
      <c r="F15" s="49"/>
      <c r="G15" s="49">
        <f t="shared" si="1"/>
        <v>51.020408163265301</v>
      </c>
      <c r="H15" s="51">
        <f t="shared" si="2"/>
        <v>7.1428571428571423</v>
      </c>
      <c r="I15" s="51">
        <f t="shared" si="3"/>
        <v>51.020408163265301</v>
      </c>
      <c r="J15" s="69"/>
      <c r="K15" s="81">
        <f>ROUND((K7/J5)+(1.96*(SQRT(((J5*L7)-(K7^2))/(J5*J7)))),2)</f>
        <v>14.84</v>
      </c>
      <c r="L15" s="82"/>
      <c r="M15" s="83">
        <f>ROUND((K7/J5)-(1.96*(SQRT(((J5*L7)-(K7^2))/(J5*J7)))),2)</f>
        <v>-11.58</v>
      </c>
      <c r="N15" s="84"/>
    </row>
    <row r="16" spans="1:14" x14ac:dyDescent="0.25">
      <c r="A16" s="87">
        <v>80</v>
      </c>
      <c r="B16" s="87">
        <v>78</v>
      </c>
      <c r="C16" s="88">
        <v>43850</v>
      </c>
      <c r="D16" s="86">
        <f t="shared" si="0"/>
        <v>2.5641025641025639</v>
      </c>
      <c r="E16" s="86"/>
      <c r="F16" s="49"/>
      <c r="G16" s="49">
        <f t="shared" si="1"/>
        <v>6.5746219592373425</v>
      </c>
      <c r="H16" s="51">
        <f t="shared" si="2"/>
        <v>2.5641025641025639</v>
      </c>
      <c r="I16" s="51">
        <f t="shared" si="3"/>
        <v>6.5746219592373425</v>
      </c>
      <c r="J16"/>
    </row>
    <row r="17" spans="1:15" s="48" customFormat="1" x14ac:dyDescent="0.25">
      <c r="A17" s="87">
        <v>50</v>
      </c>
      <c r="B17" s="87">
        <v>48</v>
      </c>
      <c r="C17" s="88">
        <v>43854</v>
      </c>
      <c r="D17" s="86">
        <f t="shared" si="0"/>
        <v>4.1666666666666661</v>
      </c>
      <c r="E17" s="86"/>
      <c r="F17" s="49"/>
      <c r="G17" s="49">
        <f t="shared" si="1"/>
        <v>17.361111111111107</v>
      </c>
      <c r="H17" s="51">
        <f t="shared" si="2"/>
        <v>4.1666666666666661</v>
      </c>
      <c r="I17" s="51">
        <f t="shared" si="3"/>
        <v>17.361111111111107</v>
      </c>
      <c r="J17"/>
      <c r="K17"/>
      <c r="L17"/>
      <c r="M17"/>
      <c r="N17"/>
      <c r="O17"/>
    </row>
    <row r="18" spans="1:15" x14ac:dyDescent="0.25">
      <c r="A18" s="87">
        <v>50</v>
      </c>
      <c r="B18" s="87">
        <v>49</v>
      </c>
      <c r="C18" s="88">
        <v>43855</v>
      </c>
      <c r="D18" s="86">
        <f t="shared" si="0"/>
        <v>2.0408163265306123</v>
      </c>
      <c r="E18" s="86"/>
      <c r="F18" s="49"/>
      <c r="G18" s="49">
        <f t="shared" si="1"/>
        <v>4.1649312786339028</v>
      </c>
      <c r="H18" s="51">
        <f t="shared" si="2"/>
        <v>2.0408163265306123</v>
      </c>
      <c r="I18" s="51">
        <f t="shared" si="3"/>
        <v>4.1649312786339028</v>
      </c>
      <c r="J18"/>
      <c r="K18"/>
      <c r="L18"/>
      <c r="M18"/>
      <c r="N18"/>
      <c r="O18"/>
    </row>
    <row r="19" spans="1:15" s="48" customFormat="1" x14ac:dyDescent="0.25">
      <c r="A19" s="87">
        <v>55</v>
      </c>
      <c r="B19" s="87">
        <v>53</v>
      </c>
      <c r="C19" s="88">
        <v>43856</v>
      </c>
      <c r="D19" s="86">
        <f t="shared" si="0"/>
        <v>3.7735849056603774</v>
      </c>
      <c r="E19" s="86"/>
      <c r="F19" s="49"/>
      <c r="G19" s="49">
        <f t="shared" si="1"/>
        <v>14.239943040227839</v>
      </c>
      <c r="H19" s="51">
        <f t="shared" si="2"/>
        <v>3.7735849056603774</v>
      </c>
      <c r="I19" s="51">
        <f t="shared" si="3"/>
        <v>14.239943040227839</v>
      </c>
      <c r="J19"/>
      <c r="K19"/>
      <c r="L19"/>
      <c r="M19"/>
      <c r="N19"/>
      <c r="O19"/>
    </row>
    <row r="20" spans="1:15" x14ac:dyDescent="0.25">
      <c r="A20" s="87">
        <v>60</v>
      </c>
      <c r="B20" s="87">
        <v>57</v>
      </c>
      <c r="C20" s="88">
        <v>43857</v>
      </c>
      <c r="D20" s="86">
        <f>IF(OR(A20="",B20=""),"",((A20-B20)/B20)*100)</f>
        <v>5.2631578947368416</v>
      </c>
      <c r="E20" s="86"/>
      <c r="F20" s="49"/>
      <c r="G20" s="49">
        <f t="shared" si="1"/>
        <v>27.700831024930743</v>
      </c>
      <c r="H20" s="51">
        <f t="shared" si="2"/>
        <v>5.2631578947368416</v>
      </c>
      <c r="I20" s="51">
        <f t="shared" si="3"/>
        <v>27.700831024930743</v>
      </c>
      <c r="J20"/>
      <c r="K20"/>
      <c r="L20"/>
      <c r="M20"/>
      <c r="N20"/>
      <c r="O20"/>
    </row>
    <row r="21" spans="1:15" x14ac:dyDescent="0.25">
      <c r="A21" s="87">
        <v>40</v>
      </c>
      <c r="B21" s="87">
        <v>39</v>
      </c>
      <c r="C21" s="88">
        <v>43858</v>
      </c>
      <c r="D21" s="86">
        <f>IF(OR(A21="",B21=""),"",((A21-B21)/B21)*100)</f>
        <v>2.5641025641025639</v>
      </c>
      <c r="E21" s="86"/>
      <c r="F21" s="49"/>
      <c r="G21" s="49">
        <f t="shared" si="1"/>
        <v>6.5746219592373425</v>
      </c>
      <c r="H21" s="51">
        <f t="shared" si="2"/>
        <v>2.5641025641025639</v>
      </c>
      <c r="I21" s="51">
        <f t="shared" si="3"/>
        <v>6.5746219592373425</v>
      </c>
      <c r="J21"/>
      <c r="K21"/>
      <c r="L21"/>
      <c r="M21"/>
      <c r="N21"/>
      <c r="O21"/>
    </row>
    <row r="22" spans="1:15" s="48" customFormat="1" x14ac:dyDescent="0.25">
      <c r="A22" s="87">
        <v>80</v>
      </c>
      <c r="B22" s="87">
        <v>79</v>
      </c>
      <c r="C22" s="88">
        <v>43859</v>
      </c>
      <c r="D22" s="86">
        <f>IF(OR(A22="",B22=""),"",((A22-B22)/B22)*100)</f>
        <v>1.2658227848101267</v>
      </c>
      <c r="E22" s="86"/>
      <c r="F22" s="49"/>
      <c r="G22" s="49">
        <f t="shared" si="1"/>
        <v>1.6023073225444642</v>
      </c>
      <c r="H22" s="51">
        <f t="shared" si="2"/>
        <v>1.2658227848101267</v>
      </c>
      <c r="I22" s="51">
        <f t="shared" si="3"/>
        <v>1.6023073225444642</v>
      </c>
      <c r="J22" s="70"/>
    </row>
    <row r="23" spans="1:15" x14ac:dyDescent="0.25">
      <c r="A23" s="87"/>
      <c r="B23" s="87"/>
      <c r="C23" s="88"/>
      <c r="D23" s="86"/>
      <c r="E23" s="86"/>
      <c r="F23" s="49"/>
      <c r="G23" s="49" t="str">
        <f t="shared" si="1"/>
        <v/>
      </c>
      <c r="H23" s="51" t="str">
        <f t="shared" si="2"/>
        <v/>
      </c>
      <c r="I23" s="51" t="str">
        <f t="shared" si="3"/>
        <v/>
      </c>
      <c r="J23"/>
    </row>
    <row r="24" spans="1:15" x14ac:dyDescent="0.25">
      <c r="A24" s="87"/>
      <c r="B24" s="87"/>
      <c r="C24" s="88"/>
      <c r="D24" s="86"/>
      <c r="E24" s="86"/>
      <c r="F24" s="49"/>
      <c r="G24" s="49" t="str">
        <f t="shared" si="1"/>
        <v/>
      </c>
      <c r="H24" s="51" t="str">
        <f t="shared" si="2"/>
        <v/>
      </c>
      <c r="I24" s="51" t="str">
        <f t="shared" si="3"/>
        <v/>
      </c>
    </row>
    <row r="25" spans="1:15" x14ac:dyDescent="0.25">
      <c r="A25" s="87"/>
      <c r="B25" s="87"/>
      <c r="C25" s="88"/>
      <c r="D25" s="86"/>
      <c r="E25" s="86"/>
      <c r="F25" s="49"/>
      <c r="G25" s="49" t="str">
        <f t="shared" si="1"/>
        <v/>
      </c>
      <c r="H25" s="51" t="str">
        <f t="shared" si="2"/>
        <v/>
      </c>
      <c r="I25" s="51" t="str">
        <f t="shared" si="3"/>
        <v/>
      </c>
    </row>
    <row r="26" spans="1:15" x14ac:dyDescent="0.25">
      <c r="A26" s="87"/>
      <c r="B26" s="87"/>
      <c r="C26" s="88"/>
      <c r="D26" s="86"/>
      <c r="E26" s="86"/>
      <c r="F26" s="49"/>
      <c r="G26" s="49" t="str">
        <f t="shared" si="1"/>
        <v/>
      </c>
      <c r="H26" s="51" t="str">
        <f t="shared" si="2"/>
        <v/>
      </c>
      <c r="I26" s="51" t="str">
        <f t="shared" si="3"/>
        <v/>
      </c>
    </row>
    <row r="27" spans="1:15" x14ac:dyDescent="0.25">
      <c r="A27" s="87"/>
      <c r="B27" s="87"/>
      <c r="C27" s="88"/>
      <c r="D27" s="86"/>
      <c r="E27" s="86"/>
      <c r="F27" s="49"/>
      <c r="G27" s="49" t="str">
        <f t="shared" si="1"/>
        <v/>
      </c>
      <c r="H27" s="51" t="str">
        <f t="shared" si="2"/>
        <v/>
      </c>
      <c r="I27" s="51" t="str">
        <f t="shared" si="3"/>
        <v/>
      </c>
    </row>
    <row r="28" spans="1:15" x14ac:dyDescent="0.25">
      <c r="A28" s="87"/>
      <c r="B28" s="87"/>
      <c r="C28" s="88"/>
      <c r="D28" s="86"/>
      <c r="E28" s="86"/>
      <c r="F28" s="49"/>
      <c r="G28" s="49" t="str">
        <f t="shared" si="1"/>
        <v/>
      </c>
      <c r="H28" s="51" t="str">
        <f t="shared" si="2"/>
        <v/>
      </c>
      <c r="I28" s="51" t="str">
        <f t="shared" si="3"/>
        <v/>
      </c>
    </row>
    <row r="29" spans="1:15" x14ac:dyDescent="0.25">
      <c r="A29" s="87"/>
      <c r="B29" s="87"/>
      <c r="C29" s="88"/>
      <c r="D29" s="86"/>
      <c r="E29" s="86"/>
      <c r="F29" s="49"/>
      <c r="G29" s="49" t="str">
        <f t="shared" si="1"/>
        <v/>
      </c>
      <c r="H29" s="51" t="str">
        <f t="shared" si="2"/>
        <v/>
      </c>
      <c r="I29" s="51" t="str">
        <f t="shared" si="3"/>
        <v/>
      </c>
    </row>
    <row r="30" spans="1:15" x14ac:dyDescent="0.25">
      <c r="A30" s="87"/>
      <c r="B30" s="87"/>
      <c r="C30" s="88"/>
      <c r="D30" s="86"/>
      <c r="E30" s="86"/>
      <c r="F30" s="49"/>
      <c r="G30" s="49" t="str">
        <f t="shared" si="1"/>
        <v/>
      </c>
      <c r="H30" s="51" t="str">
        <f t="shared" si="2"/>
        <v/>
      </c>
      <c r="I30" s="51" t="str">
        <f t="shared" si="3"/>
        <v/>
      </c>
    </row>
    <row r="31" spans="1:15" x14ac:dyDescent="0.25">
      <c r="A31" s="87"/>
      <c r="B31" s="87"/>
      <c r="C31" s="88"/>
      <c r="D31" s="86"/>
      <c r="E31" s="86"/>
      <c r="F31" s="49"/>
      <c r="G31" s="49" t="str">
        <f t="shared" si="1"/>
        <v/>
      </c>
      <c r="H31" s="51" t="str">
        <f t="shared" si="2"/>
        <v/>
      </c>
      <c r="I31" s="51" t="str">
        <f t="shared" si="3"/>
        <v/>
      </c>
    </row>
    <row r="32" spans="1:15" x14ac:dyDescent="0.25">
      <c r="A32" s="87"/>
      <c r="B32" s="87"/>
      <c r="C32" s="88"/>
      <c r="D32" s="86"/>
      <c r="E32" s="86"/>
      <c r="F32" s="49"/>
      <c r="G32" s="49" t="str">
        <f t="shared" si="1"/>
        <v/>
      </c>
      <c r="H32" s="51" t="str">
        <f t="shared" si="2"/>
        <v/>
      </c>
      <c r="I32" s="51" t="str">
        <f t="shared" si="3"/>
        <v/>
      </c>
    </row>
    <row r="33" spans="1:9" x14ac:dyDescent="0.25">
      <c r="A33" s="87"/>
      <c r="B33" s="87"/>
      <c r="C33" s="88"/>
      <c r="D33" s="86"/>
      <c r="E33" s="86"/>
      <c r="F33" s="49"/>
      <c r="G33" s="49" t="str">
        <f t="shared" si="1"/>
        <v/>
      </c>
      <c r="H33" s="51" t="str">
        <f t="shared" si="2"/>
        <v/>
      </c>
      <c r="I33" s="51" t="str">
        <f t="shared" si="3"/>
        <v/>
      </c>
    </row>
    <row r="34" spans="1:9" x14ac:dyDescent="0.25">
      <c r="A34" s="87"/>
      <c r="B34" s="87"/>
      <c r="C34" s="88"/>
      <c r="D34" s="86"/>
      <c r="E34" s="86"/>
      <c r="F34" s="49"/>
      <c r="G34" s="49" t="str">
        <f t="shared" si="1"/>
        <v/>
      </c>
      <c r="H34" s="51" t="str">
        <f t="shared" si="2"/>
        <v/>
      </c>
      <c r="I34" s="51" t="str">
        <f t="shared" si="3"/>
        <v/>
      </c>
    </row>
    <row r="35" spans="1:9" x14ac:dyDescent="0.25">
      <c r="A35" s="87"/>
      <c r="B35" s="87"/>
      <c r="C35" s="88"/>
      <c r="D35" s="86"/>
      <c r="E35" s="86"/>
      <c r="F35" s="49"/>
      <c r="G35" s="49" t="str">
        <f t="shared" si="1"/>
        <v/>
      </c>
      <c r="H35" s="51" t="str">
        <f t="shared" si="2"/>
        <v/>
      </c>
      <c r="I35" s="51" t="str">
        <f t="shared" si="3"/>
        <v/>
      </c>
    </row>
    <row r="36" spans="1:9" x14ac:dyDescent="0.25">
      <c r="A36" s="87"/>
      <c r="B36" s="87"/>
      <c r="C36" s="88"/>
      <c r="D36" s="86"/>
      <c r="E36" s="86"/>
      <c r="F36" s="49"/>
      <c r="G36" s="49" t="str">
        <f t="shared" si="1"/>
        <v/>
      </c>
      <c r="H36" s="51" t="str">
        <f t="shared" si="2"/>
        <v/>
      </c>
      <c r="I36" s="51" t="str">
        <f t="shared" si="3"/>
        <v/>
      </c>
    </row>
    <row r="37" spans="1:9" x14ac:dyDescent="0.25">
      <c r="A37" s="87"/>
      <c r="B37" s="87"/>
      <c r="C37" s="88"/>
      <c r="D37" s="86"/>
      <c r="E37" s="86"/>
      <c r="F37" s="49"/>
      <c r="G37" s="49" t="str">
        <f t="shared" si="1"/>
        <v/>
      </c>
      <c r="H37" s="51" t="str">
        <f t="shared" si="2"/>
        <v/>
      </c>
      <c r="I37" s="51" t="str">
        <f t="shared" si="3"/>
        <v/>
      </c>
    </row>
    <row r="38" spans="1:9" x14ac:dyDescent="0.25">
      <c r="A38" s="87"/>
      <c r="B38" s="87"/>
      <c r="C38" s="88"/>
      <c r="D38" s="86"/>
      <c r="E38" s="86"/>
      <c r="F38" s="49"/>
      <c r="G38" s="49" t="str">
        <f t="shared" si="1"/>
        <v/>
      </c>
      <c r="H38" s="51" t="str">
        <f t="shared" si="2"/>
        <v/>
      </c>
      <c r="I38" s="51" t="str">
        <f t="shared" si="3"/>
        <v/>
      </c>
    </row>
    <row r="39" spans="1:9" x14ac:dyDescent="0.25">
      <c r="A39" s="87"/>
      <c r="B39" s="87"/>
      <c r="C39" s="88"/>
      <c r="D39" s="86"/>
      <c r="E39" s="86"/>
      <c r="F39" s="49"/>
      <c r="G39" s="49" t="str">
        <f t="shared" si="1"/>
        <v/>
      </c>
      <c r="H39" s="51" t="str">
        <f t="shared" si="2"/>
        <v/>
      </c>
      <c r="I39" s="51" t="str">
        <f t="shared" si="3"/>
        <v/>
      </c>
    </row>
    <row r="40" spans="1:9" x14ac:dyDescent="0.25">
      <c r="A40" s="87"/>
      <c r="B40" s="87"/>
      <c r="C40" s="88"/>
      <c r="D40" s="86"/>
      <c r="E40" s="86"/>
      <c r="F40" s="49"/>
      <c r="G40" s="49" t="str">
        <f t="shared" si="1"/>
        <v/>
      </c>
      <c r="H40" s="51" t="str">
        <f t="shared" si="2"/>
        <v/>
      </c>
      <c r="I40" s="51" t="str">
        <f t="shared" si="3"/>
        <v/>
      </c>
    </row>
    <row r="41" spans="1:9" x14ac:dyDescent="0.25">
      <c r="A41" s="87"/>
      <c r="B41" s="87"/>
      <c r="C41" s="88"/>
      <c r="D41" s="86"/>
      <c r="E41" s="86"/>
      <c r="F41" s="49"/>
      <c r="G41" s="49" t="str">
        <f t="shared" si="1"/>
        <v/>
      </c>
      <c r="H41" s="51" t="str">
        <f t="shared" si="2"/>
        <v/>
      </c>
      <c r="I41" s="51" t="str">
        <f t="shared" si="3"/>
        <v/>
      </c>
    </row>
    <row r="42" spans="1:9" x14ac:dyDescent="0.25">
      <c r="A42" s="87"/>
      <c r="B42" s="87"/>
      <c r="C42" s="88"/>
      <c r="D42" s="86"/>
      <c r="E42" s="86"/>
      <c r="F42" s="49"/>
      <c r="G42" s="49" t="str">
        <f t="shared" si="1"/>
        <v/>
      </c>
      <c r="H42" s="51" t="str">
        <f t="shared" si="2"/>
        <v/>
      </c>
      <c r="I42" s="51" t="str">
        <f t="shared" si="3"/>
        <v/>
      </c>
    </row>
    <row r="43" spans="1:9" x14ac:dyDescent="0.25">
      <c r="A43" s="87"/>
      <c r="B43" s="87"/>
      <c r="C43" s="88"/>
      <c r="D43" s="86"/>
      <c r="E43" s="86"/>
      <c r="F43" s="49"/>
      <c r="G43" s="49" t="str">
        <f t="shared" si="1"/>
        <v/>
      </c>
      <c r="H43" s="51" t="str">
        <f t="shared" si="2"/>
        <v/>
      </c>
      <c r="I43" s="51" t="str">
        <f t="shared" si="3"/>
        <v/>
      </c>
    </row>
    <row r="44" spans="1:9" x14ac:dyDescent="0.25">
      <c r="A44" s="87"/>
      <c r="B44" s="87"/>
      <c r="C44" s="88"/>
      <c r="D44" s="86"/>
      <c r="E44" s="86"/>
      <c r="G44" s="49" t="str">
        <f t="shared" si="1"/>
        <v/>
      </c>
      <c r="H44" s="51" t="str">
        <f t="shared" si="2"/>
        <v/>
      </c>
      <c r="I44" s="51" t="str">
        <f t="shared" si="3"/>
        <v/>
      </c>
    </row>
    <row r="45" spans="1:9" x14ac:dyDescent="0.25">
      <c r="A45" s="87"/>
      <c r="B45" s="87"/>
      <c r="C45" s="88"/>
      <c r="D45" s="86"/>
      <c r="E45" s="86"/>
      <c r="G45" s="49" t="str">
        <f t="shared" si="1"/>
        <v/>
      </c>
      <c r="H45" s="51" t="str">
        <f t="shared" si="2"/>
        <v/>
      </c>
      <c r="I45" s="51" t="str">
        <f t="shared" si="3"/>
        <v/>
      </c>
    </row>
    <row r="46" spans="1:9" x14ac:dyDescent="0.25">
      <c r="A46" s="87"/>
      <c r="B46" s="87"/>
      <c r="C46" s="88"/>
      <c r="D46" s="86"/>
      <c r="E46" s="86"/>
      <c r="G46" s="49" t="str">
        <f t="shared" si="1"/>
        <v/>
      </c>
      <c r="H46" s="51" t="str">
        <f t="shared" si="2"/>
        <v/>
      </c>
      <c r="I46" s="51" t="str">
        <f t="shared" si="3"/>
        <v/>
      </c>
    </row>
    <row r="47" spans="1:9" x14ac:dyDescent="0.25">
      <c r="A47" s="87"/>
      <c r="B47" s="87"/>
      <c r="C47" s="88"/>
      <c r="D47" s="86"/>
      <c r="E47" s="86"/>
      <c r="G47" s="49" t="str">
        <f t="shared" si="1"/>
        <v/>
      </c>
      <c r="H47" s="51" t="str">
        <f t="shared" si="2"/>
        <v/>
      </c>
      <c r="I47" s="51" t="str">
        <f t="shared" si="3"/>
        <v/>
      </c>
    </row>
    <row r="48" spans="1:9" x14ac:dyDescent="0.25">
      <c r="A48" s="87"/>
      <c r="B48" s="87"/>
      <c r="C48" s="88"/>
      <c r="D48" s="86"/>
      <c r="E48" s="86"/>
      <c r="G48" s="49" t="str">
        <f t="shared" si="1"/>
        <v/>
      </c>
      <c r="H48" s="51" t="str">
        <f t="shared" si="2"/>
        <v/>
      </c>
      <c r="I48" s="51" t="str">
        <f t="shared" si="3"/>
        <v/>
      </c>
    </row>
    <row r="49" spans="1:9" x14ac:dyDescent="0.25">
      <c r="A49" s="87"/>
      <c r="B49" s="87"/>
      <c r="C49" s="88"/>
      <c r="D49" s="86"/>
      <c r="E49" s="86"/>
      <c r="G49" s="49" t="str">
        <f t="shared" si="1"/>
        <v/>
      </c>
      <c r="H49" s="51" t="str">
        <f t="shared" si="2"/>
        <v/>
      </c>
      <c r="I49" s="51" t="str">
        <f t="shared" si="3"/>
        <v/>
      </c>
    </row>
    <row r="50" spans="1:9" x14ac:dyDescent="0.25">
      <c r="A50" s="87"/>
      <c r="B50" s="87"/>
      <c r="C50" s="88"/>
      <c r="D50" s="86"/>
      <c r="E50" s="86"/>
      <c r="G50" s="49" t="str">
        <f t="shared" si="1"/>
        <v/>
      </c>
      <c r="H50" s="51" t="str">
        <f t="shared" si="2"/>
        <v/>
      </c>
      <c r="I50" s="51" t="str">
        <f t="shared" si="3"/>
        <v/>
      </c>
    </row>
    <row r="51" spans="1:9" x14ac:dyDescent="0.25">
      <c r="A51" s="87"/>
      <c r="B51" s="87"/>
      <c r="C51" s="88"/>
      <c r="D51" s="86"/>
      <c r="E51" s="86"/>
      <c r="G51" s="49" t="str">
        <f t="shared" si="1"/>
        <v/>
      </c>
      <c r="H51" s="51" t="str">
        <f t="shared" si="2"/>
        <v/>
      </c>
      <c r="I51" s="51" t="str">
        <f t="shared" si="3"/>
        <v/>
      </c>
    </row>
    <row r="52" spans="1:9" x14ac:dyDescent="0.25">
      <c r="A52" s="87"/>
      <c r="B52" s="87"/>
      <c r="C52" s="88"/>
      <c r="D52" s="86"/>
      <c r="E52" s="86"/>
      <c r="G52" s="49" t="str">
        <f t="shared" si="1"/>
        <v/>
      </c>
      <c r="H52" s="51" t="str">
        <f t="shared" si="2"/>
        <v/>
      </c>
      <c r="I52" s="51" t="str">
        <f t="shared" si="3"/>
        <v/>
      </c>
    </row>
    <row r="53" spans="1:9" x14ac:dyDescent="0.25">
      <c r="A53" s="87"/>
      <c r="B53" s="87"/>
      <c r="C53" s="88"/>
      <c r="D53" s="86"/>
      <c r="E53" s="86"/>
      <c r="G53" s="49" t="str">
        <f t="shared" si="1"/>
        <v/>
      </c>
      <c r="H53" s="51" t="str">
        <f t="shared" si="2"/>
        <v/>
      </c>
      <c r="I53" s="51" t="str">
        <f t="shared" si="3"/>
        <v/>
      </c>
    </row>
    <row r="54" spans="1:9" x14ac:dyDescent="0.25">
      <c r="A54" s="87"/>
      <c r="B54" s="87"/>
      <c r="C54" s="88"/>
      <c r="D54" s="86"/>
      <c r="E54" s="86"/>
      <c r="G54" s="49" t="str">
        <f t="shared" si="1"/>
        <v/>
      </c>
      <c r="H54" s="51" t="str">
        <f t="shared" si="2"/>
        <v/>
      </c>
      <c r="I54" s="51" t="str">
        <f t="shared" si="3"/>
        <v/>
      </c>
    </row>
    <row r="55" spans="1:9" x14ac:dyDescent="0.25">
      <c r="A55" s="87"/>
      <c r="B55" s="87"/>
      <c r="C55" s="88"/>
      <c r="D55" s="86"/>
      <c r="E55" s="86"/>
      <c r="G55" s="49" t="str">
        <f t="shared" si="1"/>
        <v/>
      </c>
      <c r="H55" s="51" t="str">
        <f t="shared" si="2"/>
        <v/>
      </c>
      <c r="I55" s="51" t="str">
        <f t="shared" si="3"/>
        <v/>
      </c>
    </row>
    <row r="56" spans="1:9" x14ac:dyDescent="0.25">
      <c r="A56" s="87"/>
      <c r="B56" s="87"/>
      <c r="C56" s="88"/>
      <c r="D56" s="86"/>
      <c r="E56" s="86"/>
      <c r="G56" s="49" t="str">
        <f t="shared" si="1"/>
        <v/>
      </c>
      <c r="H56" s="51" t="str">
        <f t="shared" si="2"/>
        <v/>
      </c>
      <c r="I56" s="51" t="str">
        <f t="shared" si="3"/>
        <v/>
      </c>
    </row>
    <row r="57" spans="1:9" x14ac:dyDescent="0.25">
      <c r="A57" s="87"/>
      <c r="B57" s="87"/>
      <c r="C57" s="88"/>
      <c r="D57" s="86"/>
      <c r="E57" s="86"/>
      <c r="G57" s="49" t="str">
        <f t="shared" si="1"/>
        <v/>
      </c>
      <c r="H57" s="51" t="str">
        <f t="shared" si="2"/>
        <v/>
      </c>
      <c r="I57" s="51" t="str">
        <f t="shared" si="3"/>
        <v/>
      </c>
    </row>
    <row r="58" spans="1:9" x14ac:dyDescent="0.25">
      <c r="A58"/>
      <c r="B58"/>
      <c r="C58" s="88"/>
      <c r="D58" s="86"/>
      <c r="E58" s="86"/>
      <c r="G58" s="49" t="str">
        <f t="shared" si="1"/>
        <v/>
      </c>
      <c r="H58" s="51" t="str">
        <f t="shared" si="2"/>
        <v/>
      </c>
      <c r="I58" s="51" t="str">
        <f t="shared" si="3"/>
        <v/>
      </c>
    </row>
    <row r="59" spans="1:9" x14ac:dyDescent="0.25">
      <c r="A59"/>
      <c r="B59"/>
      <c r="C59" s="88"/>
      <c r="D59" s="86"/>
      <c r="E59" s="86"/>
      <c r="G59" s="49" t="str">
        <f t="shared" si="1"/>
        <v/>
      </c>
      <c r="H59" s="51" t="str">
        <f t="shared" si="2"/>
        <v/>
      </c>
      <c r="I59" s="51" t="str">
        <f t="shared" si="3"/>
        <v/>
      </c>
    </row>
    <row r="60" spans="1:9" x14ac:dyDescent="0.25">
      <c r="A60"/>
      <c r="B60"/>
      <c r="C60" s="88"/>
      <c r="D60" s="86"/>
      <c r="E60" s="86"/>
      <c r="G60" s="49" t="str">
        <f t="shared" si="1"/>
        <v/>
      </c>
      <c r="H60" s="51" t="str">
        <f t="shared" si="2"/>
        <v/>
      </c>
      <c r="I60" s="51" t="str">
        <f t="shared" si="3"/>
        <v/>
      </c>
    </row>
    <row r="61" spans="1:9" x14ac:dyDescent="0.25">
      <c r="A61"/>
      <c r="B61"/>
      <c r="C61" s="88"/>
      <c r="D61" s="86"/>
      <c r="E61" s="86"/>
      <c r="G61" s="49" t="str">
        <f t="shared" si="1"/>
        <v/>
      </c>
      <c r="H61" s="51" t="str">
        <f t="shared" si="2"/>
        <v/>
      </c>
      <c r="I61" s="51" t="str">
        <f t="shared" si="3"/>
        <v/>
      </c>
    </row>
    <row r="62" spans="1:9" x14ac:dyDescent="0.25">
      <c r="A62"/>
      <c r="B62"/>
      <c r="C62" s="85"/>
      <c r="D62" s="86"/>
      <c r="E62" s="86"/>
      <c r="G62" s="49" t="str">
        <f t="shared" si="1"/>
        <v/>
      </c>
      <c r="H62" s="51" t="str">
        <f t="shared" si="2"/>
        <v/>
      </c>
      <c r="I62" s="51" t="str">
        <f t="shared" si="3"/>
        <v/>
      </c>
    </row>
    <row r="63" spans="1:9" x14ac:dyDescent="0.25">
      <c r="A63"/>
      <c r="B63"/>
      <c r="C63" s="85"/>
      <c r="D63" s="86"/>
      <c r="E63" s="86"/>
      <c r="G63" s="49" t="str">
        <f t="shared" si="1"/>
        <v/>
      </c>
      <c r="H63" s="51" t="str">
        <f t="shared" si="2"/>
        <v/>
      </c>
      <c r="I63" s="51" t="str">
        <f t="shared" si="3"/>
        <v/>
      </c>
    </row>
    <row r="64" spans="1:9" x14ac:dyDescent="0.25">
      <c r="A64"/>
      <c r="B64"/>
      <c r="C64" s="85"/>
      <c r="D64" s="86"/>
      <c r="E64" s="86"/>
      <c r="G64" s="49" t="str">
        <f t="shared" si="1"/>
        <v/>
      </c>
      <c r="H64" s="51" t="str">
        <f t="shared" si="2"/>
        <v/>
      </c>
      <c r="I64" s="51" t="str">
        <f t="shared" si="3"/>
        <v/>
      </c>
    </row>
    <row r="65" spans="1:9" x14ac:dyDescent="0.25">
      <c r="A65"/>
      <c r="B65"/>
      <c r="C65" s="85"/>
      <c r="D65" s="86"/>
      <c r="E65" s="86"/>
      <c r="G65" s="49" t="str">
        <f t="shared" si="1"/>
        <v/>
      </c>
      <c r="H65" s="51" t="str">
        <f t="shared" si="2"/>
        <v/>
      </c>
      <c r="I65" s="51" t="str">
        <f t="shared" si="3"/>
        <v/>
      </c>
    </row>
    <row r="66" spans="1:9" x14ac:dyDescent="0.25">
      <c r="A66"/>
      <c r="B66"/>
      <c r="C66" s="85"/>
      <c r="D66" s="86"/>
      <c r="E66" s="86"/>
      <c r="G66" s="49" t="str">
        <f t="shared" si="1"/>
        <v/>
      </c>
      <c r="H66" s="51" t="str">
        <f t="shared" si="2"/>
        <v/>
      </c>
      <c r="I66" s="51" t="str">
        <f t="shared" si="3"/>
        <v/>
      </c>
    </row>
    <row r="67" spans="1:9" x14ac:dyDescent="0.25">
      <c r="A67"/>
      <c r="B67"/>
      <c r="C67" s="85"/>
      <c r="D67" s="86"/>
      <c r="E67" s="86"/>
      <c r="G67" s="49" t="str">
        <f t="shared" si="1"/>
        <v/>
      </c>
      <c r="H67" s="51" t="str">
        <f t="shared" si="2"/>
        <v/>
      </c>
      <c r="I67" s="51" t="str">
        <f t="shared" si="3"/>
        <v/>
      </c>
    </row>
    <row r="68" spans="1:9" x14ac:dyDescent="0.25">
      <c r="A68"/>
      <c r="B68"/>
      <c r="C68" s="85"/>
      <c r="D68" s="86"/>
      <c r="E68" s="86"/>
      <c r="G68" s="49" t="str">
        <f t="shared" ref="G68:G131" si="4">IF(D68="","",D68^2)</f>
        <v/>
      </c>
      <c r="H68" s="51" t="str">
        <f t="shared" ref="H68:H131" si="5">IF(D68="","",ABS(D68))</f>
        <v/>
      </c>
      <c r="I68" s="51" t="str">
        <f t="shared" ref="I68:I131" si="6">IF(D68="","",ABS(D68)^2)</f>
        <v/>
      </c>
    </row>
    <row r="69" spans="1:9" x14ac:dyDescent="0.25">
      <c r="A69"/>
      <c r="B69"/>
      <c r="C69"/>
      <c r="D69" s="86"/>
      <c r="E69" s="86"/>
      <c r="G69" s="49" t="str">
        <f t="shared" si="4"/>
        <v/>
      </c>
      <c r="H69" s="51" t="str">
        <f t="shared" si="5"/>
        <v/>
      </c>
      <c r="I69" s="51" t="str">
        <f t="shared" si="6"/>
        <v/>
      </c>
    </row>
    <row r="70" spans="1:9" x14ac:dyDescent="0.25">
      <c r="A70"/>
      <c r="B70"/>
      <c r="C70"/>
      <c r="D70" s="86"/>
      <c r="E70" s="86"/>
      <c r="G70" s="49" t="str">
        <f t="shared" si="4"/>
        <v/>
      </c>
      <c r="H70" s="51" t="str">
        <f t="shared" si="5"/>
        <v/>
      </c>
      <c r="I70" s="51" t="str">
        <f t="shared" si="6"/>
        <v/>
      </c>
    </row>
    <row r="71" spans="1:9" x14ac:dyDescent="0.25">
      <c r="A71"/>
      <c r="B71"/>
      <c r="C71"/>
      <c r="D71" s="86"/>
      <c r="E71" s="86"/>
      <c r="G71" s="49" t="str">
        <f t="shared" si="4"/>
        <v/>
      </c>
      <c r="H71" s="51" t="str">
        <f t="shared" si="5"/>
        <v/>
      </c>
      <c r="I71" s="51" t="str">
        <f t="shared" si="6"/>
        <v/>
      </c>
    </row>
    <row r="72" spans="1:9" x14ac:dyDescent="0.25">
      <c r="A72"/>
      <c r="B72"/>
      <c r="C72"/>
      <c r="D72" s="86"/>
      <c r="E72" s="86"/>
      <c r="G72" s="49" t="str">
        <f t="shared" si="4"/>
        <v/>
      </c>
      <c r="H72" s="51" t="str">
        <f t="shared" si="5"/>
        <v/>
      </c>
      <c r="I72" s="51" t="str">
        <f t="shared" si="6"/>
        <v/>
      </c>
    </row>
    <row r="73" spans="1:9" x14ac:dyDescent="0.25">
      <c r="A73"/>
      <c r="B73"/>
      <c r="C73"/>
      <c r="D73" s="86"/>
      <c r="E73" s="86"/>
      <c r="G73" s="49" t="str">
        <f t="shared" si="4"/>
        <v/>
      </c>
      <c r="H73" s="51" t="str">
        <f t="shared" si="5"/>
        <v/>
      </c>
      <c r="I73" s="51" t="str">
        <f t="shared" si="6"/>
        <v/>
      </c>
    </row>
    <row r="74" spans="1:9" x14ac:dyDescent="0.25">
      <c r="A74"/>
      <c r="B74"/>
      <c r="C74"/>
      <c r="D74" s="86"/>
      <c r="E74" s="86"/>
      <c r="G74" s="49" t="str">
        <f t="shared" si="4"/>
        <v/>
      </c>
      <c r="H74" s="51" t="str">
        <f t="shared" si="5"/>
        <v/>
      </c>
      <c r="I74" s="51" t="str">
        <f t="shared" si="6"/>
        <v/>
      </c>
    </row>
    <row r="75" spans="1:9" x14ac:dyDescent="0.25">
      <c r="A75"/>
      <c r="B75"/>
      <c r="C75"/>
      <c r="D75" s="86"/>
      <c r="E75" s="86"/>
      <c r="G75" s="49" t="str">
        <f t="shared" si="4"/>
        <v/>
      </c>
      <c r="H75" s="51" t="str">
        <f t="shared" si="5"/>
        <v/>
      </c>
      <c r="I75" s="51" t="str">
        <f t="shared" si="6"/>
        <v/>
      </c>
    </row>
    <row r="76" spans="1:9" x14ac:dyDescent="0.25">
      <c r="A76"/>
      <c r="B76"/>
      <c r="C76"/>
      <c r="D76" s="86"/>
      <c r="E76" s="86"/>
      <c r="G76" s="49" t="str">
        <f t="shared" si="4"/>
        <v/>
      </c>
      <c r="H76" s="51" t="str">
        <f t="shared" si="5"/>
        <v/>
      </c>
      <c r="I76" s="51" t="str">
        <f t="shared" si="6"/>
        <v/>
      </c>
    </row>
    <row r="77" spans="1:9" x14ac:dyDescent="0.25">
      <c r="A77"/>
      <c r="B77"/>
      <c r="C77"/>
      <c r="D77" s="86"/>
      <c r="E77" s="86"/>
      <c r="G77" s="49" t="str">
        <f t="shared" si="4"/>
        <v/>
      </c>
      <c r="H77" s="51" t="str">
        <f t="shared" si="5"/>
        <v/>
      </c>
      <c r="I77" s="51" t="str">
        <f t="shared" si="6"/>
        <v/>
      </c>
    </row>
    <row r="78" spans="1:9" x14ac:dyDescent="0.25">
      <c r="A78"/>
      <c r="B78"/>
      <c r="C78"/>
      <c r="D78" s="86"/>
      <c r="E78" s="86"/>
      <c r="G78" s="49" t="str">
        <f t="shared" si="4"/>
        <v/>
      </c>
      <c r="H78" s="51" t="str">
        <f t="shared" si="5"/>
        <v/>
      </c>
      <c r="I78" s="51" t="str">
        <f t="shared" si="6"/>
        <v/>
      </c>
    </row>
    <row r="79" spans="1:9" x14ac:dyDescent="0.25">
      <c r="A79"/>
      <c r="B79"/>
      <c r="C79"/>
      <c r="D79" s="86"/>
      <c r="E79" s="86"/>
      <c r="G79" s="49" t="str">
        <f t="shared" si="4"/>
        <v/>
      </c>
      <c r="H79" s="51" t="str">
        <f t="shared" si="5"/>
        <v/>
      </c>
      <c r="I79" s="51" t="str">
        <f t="shared" si="6"/>
        <v/>
      </c>
    </row>
    <row r="80" spans="1:9" x14ac:dyDescent="0.25">
      <c r="A80"/>
      <c r="B80"/>
      <c r="C80"/>
      <c r="D80" s="86"/>
      <c r="E80" s="86"/>
      <c r="G80" s="49" t="str">
        <f t="shared" si="4"/>
        <v/>
      </c>
      <c r="H80" s="51" t="str">
        <f t="shared" si="5"/>
        <v/>
      </c>
      <c r="I80" s="51" t="str">
        <f t="shared" si="6"/>
        <v/>
      </c>
    </row>
    <row r="81" spans="1:9" x14ac:dyDescent="0.25">
      <c r="A81"/>
      <c r="B81"/>
      <c r="C81"/>
      <c r="D81" s="86"/>
      <c r="E81" s="86"/>
      <c r="G81" s="49" t="str">
        <f t="shared" si="4"/>
        <v/>
      </c>
      <c r="H81" s="51" t="str">
        <f t="shared" si="5"/>
        <v/>
      </c>
      <c r="I81" s="51" t="str">
        <f t="shared" si="6"/>
        <v/>
      </c>
    </row>
    <row r="82" spans="1:9" x14ac:dyDescent="0.25">
      <c r="A82"/>
      <c r="B82"/>
      <c r="C82"/>
      <c r="D82" s="86"/>
      <c r="E82" s="86"/>
      <c r="G82" s="49" t="str">
        <f t="shared" si="4"/>
        <v/>
      </c>
      <c r="H82" s="51" t="str">
        <f t="shared" si="5"/>
        <v/>
      </c>
      <c r="I82" s="51" t="str">
        <f t="shared" si="6"/>
        <v/>
      </c>
    </row>
    <row r="83" spans="1:9" x14ac:dyDescent="0.25">
      <c r="A83"/>
      <c r="B83"/>
      <c r="C83"/>
      <c r="D83" s="86"/>
      <c r="E83" s="86"/>
      <c r="G83" s="49" t="str">
        <f t="shared" si="4"/>
        <v/>
      </c>
      <c r="H83" s="51" t="str">
        <f t="shared" si="5"/>
        <v/>
      </c>
      <c r="I83" s="51" t="str">
        <f t="shared" si="6"/>
        <v/>
      </c>
    </row>
    <row r="84" spans="1:9" x14ac:dyDescent="0.25">
      <c r="A84"/>
      <c r="B84"/>
      <c r="C84"/>
      <c r="D84" s="86" t="str">
        <f t="shared" ref="D84:D147" si="7">IF(OR(A80="",B80=""),"",((A80-B80)/B80)*100)</f>
        <v/>
      </c>
      <c r="E84" s="86"/>
      <c r="G84" s="49" t="str">
        <f t="shared" si="4"/>
        <v/>
      </c>
      <c r="H84" s="51" t="str">
        <f t="shared" si="5"/>
        <v/>
      </c>
      <c r="I84" s="51" t="str">
        <f t="shared" si="6"/>
        <v/>
      </c>
    </row>
    <row r="85" spans="1:9" x14ac:dyDescent="0.25">
      <c r="A85"/>
      <c r="B85"/>
      <c r="C85"/>
      <c r="D85" s="86" t="str">
        <f t="shared" si="7"/>
        <v/>
      </c>
      <c r="E85" s="86"/>
      <c r="G85" s="49" t="str">
        <f t="shared" si="4"/>
        <v/>
      </c>
      <c r="H85" s="51" t="str">
        <f t="shared" si="5"/>
        <v/>
      </c>
      <c r="I85" s="51" t="str">
        <f t="shared" si="6"/>
        <v/>
      </c>
    </row>
    <row r="86" spans="1:9" x14ac:dyDescent="0.25">
      <c r="A86"/>
      <c r="B86"/>
      <c r="C86"/>
      <c r="D86" s="86" t="str">
        <f t="shared" si="7"/>
        <v/>
      </c>
      <c r="E86" s="86"/>
      <c r="G86" s="49" t="str">
        <f t="shared" si="4"/>
        <v/>
      </c>
      <c r="H86" s="51" t="str">
        <f t="shared" si="5"/>
        <v/>
      </c>
      <c r="I86" s="51" t="str">
        <f t="shared" si="6"/>
        <v/>
      </c>
    </row>
    <row r="87" spans="1:9" x14ac:dyDescent="0.25">
      <c r="A87"/>
      <c r="B87"/>
      <c r="C87"/>
      <c r="D87" s="86" t="str">
        <f t="shared" si="7"/>
        <v/>
      </c>
      <c r="E87" s="86"/>
      <c r="G87" s="49" t="str">
        <f t="shared" si="4"/>
        <v/>
      </c>
      <c r="H87" s="51" t="str">
        <f t="shared" si="5"/>
        <v/>
      </c>
      <c r="I87" s="51" t="str">
        <f t="shared" si="6"/>
        <v/>
      </c>
    </row>
    <row r="88" spans="1:9" x14ac:dyDescent="0.25">
      <c r="A88"/>
      <c r="B88"/>
      <c r="C88"/>
      <c r="D88" s="86" t="str">
        <f t="shared" si="7"/>
        <v/>
      </c>
      <c r="E88" s="86"/>
      <c r="G88" s="49" t="str">
        <f t="shared" si="4"/>
        <v/>
      </c>
      <c r="H88" s="51" t="str">
        <f t="shared" si="5"/>
        <v/>
      </c>
      <c r="I88" s="51" t="str">
        <f t="shared" si="6"/>
        <v/>
      </c>
    </row>
    <row r="89" spans="1:9" x14ac:dyDescent="0.25">
      <c r="A89"/>
      <c r="B89"/>
      <c r="C89"/>
      <c r="D89" s="86" t="str">
        <f t="shared" si="7"/>
        <v/>
      </c>
      <c r="E89" s="86"/>
      <c r="G89" s="49" t="str">
        <f t="shared" si="4"/>
        <v/>
      </c>
      <c r="H89" s="51" t="str">
        <f t="shared" si="5"/>
        <v/>
      </c>
      <c r="I89" s="51" t="str">
        <f t="shared" si="6"/>
        <v/>
      </c>
    </row>
    <row r="90" spans="1:9" x14ac:dyDescent="0.25">
      <c r="A90"/>
      <c r="B90"/>
      <c r="C90"/>
      <c r="D90" s="86" t="str">
        <f t="shared" si="7"/>
        <v/>
      </c>
      <c r="E90" s="86"/>
      <c r="G90" s="49" t="str">
        <f t="shared" si="4"/>
        <v/>
      </c>
      <c r="H90" s="51" t="str">
        <f t="shared" si="5"/>
        <v/>
      </c>
      <c r="I90" s="51" t="str">
        <f t="shared" si="6"/>
        <v/>
      </c>
    </row>
    <row r="91" spans="1:9" x14ac:dyDescent="0.25">
      <c r="A91"/>
      <c r="B91"/>
      <c r="C91"/>
      <c r="D91" s="86" t="str">
        <f t="shared" si="7"/>
        <v/>
      </c>
      <c r="E91" s="86"/>
      <c r="G91" s="49" t="str">
        <f t="shared" si="4"/>
        <v/>
      </c>
      <c r="H91" s="51" t="str">
        <f t="shared" si="5"/>
        <v/>
      </c>
      <c r="I91" s="51" t="str">
        <f t="shared" si="6"/>
        <v/>
      </c>
    </row>
    <row r="92" spans="1:9" x14ac:dyDescent="0.25">
      <c r="A92"/>
      <c r="B92"/>
      <c r="C92"/>
      <c r="D92" s="86" t="str">
        <f t="shared" si="7"/>
        <v/>
      </c>
      <c r="E92" s="86"/>
      <c r="G92" s="49" t="str">
        <f t="shared" si="4"/>
        <v/>
      </c>
      <c r="H92" s="51" t="str">
        <f t="shared" si="5"/>
        <v/>
      </c>
      <c r="I92" s="51" t="str">
        <f t="shared" si="6"/>
        <v/>
      </c>
    </row>
    <row r="93" spans="1:9" x14ac:dyDescent="0.25">
      <c r="A93"/>
      <c r="B93"/>
      <c r="C93"/>
      <c r="D93" s="86" t="str">
        <f t="shared" si="7"/>
        <v/>
      </c>
      <c r="E93" s="86"/>
      <c r="G93" s="49" t="str">
        <f t="shared" si="4"/>
        <v/>
      </c>
      <c r="H93" s="51" t="str">
        <f t="shared" si="5"/>
        <v/>
      </c>
      <c r="I93" s="51" t="str">
        <f t="shared" si="6"/>
        <v/>
      </c>
    </row>
    <row r="94" spans="1:9" x14ac:dyDescent="0.25">
      <c r="A94"/>
      <c r="B94"/>
      <c r="C94"/>
      <c r="D94" s="86" t="str">
        <f t="shared" si="7"/>
        <v/>
      </c>
      <c r="E94" s="86"/>
      <c r="G94" s="49" t="str">
        <f t="shared" si="4"/>
        <v/>
      </c>
      <c r="H94" s="51" t="str">
        <f t="shared" si="5"/>
        <v/>
      </c>
      <c r="I94" s="51" t="str">
        <f t="shared" si="6"/>
        <v/>
      </c>
    </row>
    <row r="95" spans="1:9" x14ac:dyDescent="0.25">
      <c r="A95"/>
      <c r="B95"/>
      <c r="C95"/>
      <c r="D95" s="86" t="str">
        <f t="shared" si="7"/>
        <v/>
      </c>
      <c r="E95" s="86"/>
      <c r="G95" s="49" t="str">
        <f t="shared" si="4"/>
        <v/>
      </c>
      <c r="H95" s="51" t="str">
        <f t="shared" si="5"/>
        <v/>
      </c>
      <c r="I95" s="51" t="str">
        <f t="shared" si="6"/>
        <v/>
      </c>
    </row>
    <row r="96" spans="1:9" x14ac:dyDescent="0.25">
      <c r="A96"/>
      <c r="B96"/>
      <c r="C96"/>
      <c r="D96" s="86" t="str">
        <f t="shared" si="7"/>
        <v/>
      </c>
      <c r="E96" s="86"/>
      <c r="G96" s="49" t="str">
        <f t="shared" si="4"/>
        <v/>
      </c>
      <c r="H96" s="51" t="str">
        <f t="shared" si="5"/>
        <v/>
      </c>
      <c r="I96" s="51" t="str">
        <f t="shared" si="6"/>
        <v/>
      </c>
    </row>
    <row r="97" spans="1:9" x14ac:dyDescent="0.25">
      <c r="A97"/>
      <c r="B97"/>
      <c r="C97"/>
      <c r="D97" s="86" t="str">
        <f t="shared" si="7"/>
        <v/>
      </c>
      <c r="E97" s="86"/>
      <c r="G97" s="49" t="str">
        <f t="shared" si="4"/>
        <v/>
      </c>
      <c r="H97" s="51" t="str">
        <f t="shared" si="5"/>
        <v/>
      </c>
      <c r="I97" s="51" t="str">
        <f t="shared" si="6"/>
        <v/>
      </c>
    </row>
    <row r="98" spans="1:9" x14ac:dyDescent="0.25">
      <c r="A98"/>
      <c r="B98"/>
      <c r="C98"/>
      <c r="D98" s="86" t="str">
        <f t="shared" si="7"/>
        <v/>
      </c>
      <c r="E98" s="86"/>
      <c r="G98" s="49" t="str">
        <f t="shared" si="4"/>
        <v/>
      </c>
      <c r="H98" s="51" t="str">
        <f t="shared" si="5"/>
        <v/>
      </c>
      <c r="I98" s="51" t="str">
        <f t="shared" si="6"/>
        <v/>
      </c>
    </row>
    <row r="99" spans="1:9" x14ac:dyDescent="0.25">
      <c r="A99"/>
      <c r="B99"/>
      <c r="C99"/>
      <c r="D99" s="86" t="str">
        <f t="shared" si="7"/>
        <v/>
      </c>
      <c r="E99" s="86"/>
      <c r="G99" s="49" t="str">
        <f t="shared" si="4"/>
        <v/>
      </c>
      <c r="H99" s="51" t="str">
        <f t="shared" si="5"/>
        <v/>
      </c>
      <c r="I99" s="51" t="str">
        <f t="shared" si="6"/>
        <v/>
      </c>
    </row>
    <row r="100" spans="1:9" x14ac:dyDescent="0.25">
      <c r="A100"/>
      <c r="B100"/>
      <c r="C100"/>
      <c r="D100" s="86" t="str">
        <f t="shared" si="7"/>
        <v/>
      </c>
      <c r="E100" s="86"/>
      <c r="G100" s="49" t="str">
        <f t="shared" si="4"/>
        <v/>
      </c>
      <c r="H100" s="51" t="str">
        <f t="shared" si="5"/>
        <v/>
      </c>
      <c r="I100" s="51" t="str">
        <f t="shared" si="6"/>
        <v/>
      </c>
    </row>
    <row r="101" spans="1:9" x14ac:dyDescent="0.25">
      <c r="A101"/>
      <c r="B101"/>
      <c r="C101"/>
      <c r="D101" s="86" t="str">
        <f t="shared" si="7"/>
        <v/>
      </c>
      <c r="E101" s="86"/>
      <c r="G101" s="49" t="str">
        <f t="shared" si="4"/>
        <v/>
      </c>
      <c r="H101" s="51" t="str">
        <f t="shared" si="5"/>
        <v/>
      </c>
      <c r="I101" s="51" t="str">
        <f t="shared" si="6"/>
        <v/>
      </c>
    </row>
    <row r="102" spans="1:9" x14ac:dyDescent="0.25">
      <c r="A102"/>
      <c r="B102"/>
      <c r="C102"/>
      <c r="D102" s="86" t="str">
        <f t="shared" si="7"/>
        <v/>
      </c>
      <c r="E102" s="86"/>
      <c r="G102" s="49" t="str">
        <f t="shared" si="4"/>
        <v/>
      </c>
      <c r="H102" s="51" t="str">
        <f t="shared" si="5"/>
        <v/>
      </c>
      <c r="I102" s="51" t="str">
        <f t="shared" si="6"/>
        <v/>
      </c>
    </row>
    <row r="103" spans="1:9" x14ac:dyDescent="0.25">
      <c r="A103"/>
      <c r="B103"/>
      <c r="C103"/>
      <c r="D103" s="86" t="str">
        <f t="shared" si="7"/>
        <v/>
      </c>
      <c r="E103" s="86"/>
      <c r="G103" s="49" t="str">
        <f t="shared" si="4"/>
        <v/>
      </c>
      <c r="H103" s="51" t="str">
        <f t="shared" si="5"/>
        <v/>
      </c>
      <c r="I103" s="51" t="str">
        <f t="shared" si="6"/>
        <v/>
      </c>
    </row>
    <row r="104" spans="1:9" x14ac:dyDescent="0.25">
      <c r="A104"/>
      <c r="B104"/>
      <c r="C104"/>
      <c r="D104" s="86" t="str">
        <f t="shared" si="7"/>
        <v/>
      </c>
      <c r="E104" s="86"/>
      <c r="G104" s="49" t="str">
        <f t="shared" si="4"/>
        <v/>
      </c>
      <c r="H104" s="51" t="str">
        <f t="shared" si="5"/>
        <v/>
      </c>
      <c r="I104" s="51" t="str">
        <f t="shared" si="6"/>
        <v/>
      </c>
    </row>
    <row r="105" spans="1:9" x14ac:dyDescent="0.25">
      <c r="A105"/>
      <c r="B105"/>
      <c r="C105"/>
      <c r="D105" s="86" t="str">
        <f t="shared" si="7"/>
        <v/>
      </c>
      <c r="E105" s="86"/>
      <c r="G105" s="49" t="str">
        <f t="shared" si="4"/>
        <v/>
      </c>
      <c r="H105" s="51" t="str">
        <f t="shared" si="5"/>
        <v/>
      </c>
      <c r="I105" s="51" t="str">
        <f t="shared" si="6"/>
        <v/>
      </c>
    </row>
    <row r="106" spans="1:9" x14ac:dyDescent="0.25">
      <c r="A106"/>
      <c r="B106"/>
      <c r="C106"/>
      <c r="D106" s="86" t="str">
        <f t="shared" si="7"/>
        <v/>
      </c>
      <c r="E106" s="86"/>
      <c r="G106" s="49" t="str">
        <f t="shared" si="4"/>
        <v/>
      </c>
      <c r="H106" s="51" t="str">
        <f t="shared" si="5"/>
        <v/>
      </c>
      <c r="I106" s="51" t="str">
        <f t="shared" si="6"/>
        <v/>
      </c>
    </row>
    <row r="107" spans="1:9" x14ac:dyDescent="0.25">
      <c r="A107"/>
      <c r="B107"/>
      <c r="C107"/>
      <c r="D107" s="86" t="str">
        <f t="shared" si="7"/>
        <v/>
      </c>
      <c r="E107" s="86"/>
      <c r="G107" s="49" t="str">
        <f t="shared" si="4"/>
        <v/>
      </c>
      <c r="H107" s="51" t="str">
        <f t="shared" si="5"/>
        <v/>
      </c>
      <c r="I107" s="51" t="str">
        <f t="shared" si="6"/>
        <v/>
      </c>
    </row>
    <row r="108" spans="1:9" x14ac:dyDescent="0.25">
      <c r="A108"/>
      <c r="B108"/>
      <c r="C108"/>
      <c r="D108" s="86" t="str">
        <f t="shared" si="7"/>
        <v/>
      </c>
      <c r="E108" s="86"/>
      <c r="G108" s="49" t="str">
        <f t="shared" si="4"/>
        <v/>
      </c>
      <c r="H108" s="51" t="str">
        <f t="shared" si="5"/>
        <v/>
      </c>
      <c r="I108" s="51" t="str">
        <f t="shared" si="6"/>
        <v/>
      </c>
    </row>
    <row r="109" spans="1:9" x14ac:dyDescent="0.25">
      <c r="A109"/>
      <c r="B109"/>
      <c r="C109"/>
      <c r="D109" s="86" t="str">
        <f t="shared" si="7"/>
        <v/>
      </c>
      <c r="E109" s="86"/>
      <c r="G109" s="49" t="str">
        <f t="shared" si="4"/>
        <v/>
      </c>
      <c r="H109" s="51" t="str">
        <f t="shared" si="5"/>
        <v/>
      </c>
      <c r="I109" s="51" t="str">
        <f t="shared" si="6"/>
        <v/>
      </c>
    </row>
    <row r="110" spans="1:9" x14ac:dyDescent="0.25">
      <c r="A110"/>
      <c r="B110"/>
      <c r="C110"/>
      <c r="D110" s="86" t="str">
        <f t="shared" si="7"/>
        <v/>
      </c>
      <c r="E110"/>
      <c r="G110" s="49" t="str">
        <f t="shared" si="4"/>
        <v/>
      </c>
      <c r="H110" s="51" t="str">
        <f t="shared" si="5"/>
        <v/>
      </c>
      <c r="I110" s="51" t="str">
        <f t="shared" si="6"/>
        <v/>
      </c>
    </row>
    <row r="111" spans="1:9" x14ac:dyDescent="0.25">
      <c r="A111"/>
      <c r="B111"/>
      <c r="C111"/>
      <c r="D111" s="86" t="str">
        <f t="shared" si="7"/>
        <v/>
      </c>
      <c r="E111"/>
      <c r="G111" s="49" t="str">
        <f t="shared" si="4"/>
        <v/>
      </c>
      <c r="H111" s="51" t="str">
        <f t="shared" si="5"/>
        <v/>
      </c>
      <c r="I111" s="51" t="str">
        <f t="shared" si="6"/>
        <v/>
      </c>
    </row>
    <row r="112" spans="1:9" x14ac:dyDescent="0.25">
      <c r="A112"/>
      <c r="B112"/>
      <c r="C112"/>
      <c r="D112" s="86" t="str">
        <f t="shared" si="7"/>
        <v/>
      </c>
      <c r="E112"/>
      <c r="G112" s="49" t="str">
        <f t="shared" si="4"/>
        <v/>
      </c>
      <c r="H112" s="51" t="str">
        <f t="shared" si="5"/>
        <v/>
      </c>
      <c r="I112" s="51" t="str">
        <f t="shared" si="6"/>
        <v/>
      </c>
    </row>
    <row r="113" spans="1:9" x14ac:dyDescent="0.25">
      <c r="A113"/>
      <c r="B113"/>
      <c r="C113"/>
      <c r="D113" s="86" t="str">
        <f t="shared" si="7"/>
        <v/>
      </c>
      <c r="E113"/>
      <c r="G113" s="49" t="str">
        <f t="shared" si="4"/>
        <v/>
      </c>
      <c r="H113" s="51" t="str">
        <f t="shared" si="5"/>
        <v/>
      </c>
      <c r="I113" s="51" t="str">
        <f t="shared" si="6"/>
        <v/>
      </c>
    </row>
    <row r="114" spans="1:9" x14ac:dyDescent="0.25">
      <c r="A114"/>
      <c r="B114"/>
      <c r="C114"/>
      <c r="D114" t="str">
        <f t="shared" si="7"/>
        <v/>
      </c>
      <c r="E114"/>
      <c r="G114" s="49" t="str">
        <f t="shared" si="4"/>
        <v/>
      </c>
      <c r="H114" s="51" t="str">
        <f t="shared" si="5"/>
        <v/>
      </c>
      <c r="I114" s="51" t="str">
        <f t="shared" si="6"/>
        <v/>
      </c>
    </row>
    <row r="115" spans="1:9" x14ac:dyDescent="0.25">
      <c r="A115"/>
      <c r="B115"/>
      <c r="C115"/>
      <c r="D115" t="str">
        <f t="shared" si="7"/>
        <v/>
      </c>
      <c r="E115"/>
      <c r="G115" s="49" t="str">
        <f t="shared" si="4"/>
        <v/>
      </c>
      <c r="H115" s="51" t="str">
        <f t="shared" si="5"/>
        <v/>
      </c>
      <c r="I115" s="51" t="str">
        <f t="shared" si="6"/>
        <v/>
      </c>
    </row>
    <row r="116" spans="1:9" x14ac:dyDescent="0.25">
      <c r="A116"/>
      <c r="B116"/>
      <c r="C116"/>
      <c r="D116" t="str">
        <f t="shared" si="7"/>
        <v/>
      </c>
      <c r="E116"/>
      <c r="G116" s="49" t="str">
        <f t="shared" si="4"/>
        <v/>
      </c>
      <c r="H116" s="51" t="str">
        <f t="shared" si="5"/>
        <v/>
      </c>
      <c r="I116" s="51" t="str">
        <f t="shared" si="6"/>
        <v/>
      </c>
    </row>
    <row r="117" spans="1:9" x14ac:dyDescent="0.25">
      <c r="C117"/>
      <c r="D117" t="str">
        <f t="shared" si="7"/>
        <v/>
      </c>
      <c r="E117" s="49"/>
      <c r="G117" s="49" t="str">
        <f t="shared" si="4"/>
        <v/>
      </c>
      <c r="H117" s="51" t="str">
        <f t="shared" si="5"/>
        <v/>
      </c>
      <c r="I117" s="51" t="str">
        <f t="shared" si="6"/>
        <v/>
      </c>
    </row>
    <row r="118" spans="1:9" x14ac:dyDescent="0.25">
      <c r="C118"/>
      <c r="D118" t="str">
        <f t="shared" si="7"/>
        <v/>
      </c>
      <c r="E118" s="49"/>
      <c r="G118" s="49" t="str">
        <f t="shared" si="4"/>
        <v/>
      </c>
      <c r="H118" s="51" t="str">
        <f t="shared" si="5"/>
        <v/>
      </c>
      <c r="I118" s="51" t="str">
        <f t="shared" si="6"/>
        <v/>
      </c>
    </row>
    <row r="119" spans="1:9" x14ac:dyDescent="0.25">
      <c r="C119"/>
      <c r="D119" t="str">
        <f t="shared" si="7"/>
        <v/>
      </c>
      <c r="E119" s="49"/>
      <c r="G119" s="49" t="str">
        <f t="shared" si="4"/>
        <v/>
      </c>
      <c r="H119" s="51" t="str">
        <f t="shared" si="5"/>
        <v/>
      </c>
      <c r="I119" s="51" t="str">
        <f t="shared" si="6"/>
        <v/>
      </c>
    </row>
    <row r="120" spans="1:9" x14ac:dyDescent="0.25">
      <c r="C120"/>
      <c r="D120" t="str">
        <f t="shared" si="7"/>
        <v/>
      </c>
      <c r="E120" s="49"/>
      <c r="G120" s="49" t="str">
        <f t="shared" si="4"/>
        <v/>
      </c>
      <c r="H120" s="51" t="str">
        <f t="shared" si="5"/>
        <v/>
      </c>
      <c r="I120" s="51" t="str">
        <f t="shared" si="6"/>
        <v/>
      </c>
    </row>
    <row r="121" spans="1:9" x14ac:dyDescent="0.25">
      <c r="D121" s="49" t="str">
        <f t="shared" si="7"/>
        <v/>
      </c>
      <c r="E121" s="49"/>
      <c r="G121" s="49" t="str">
        <f t="shared" si="4"/>
        <v/>
      </c>
      <c r="H121" s="51" t="str">
        <f t="shared" si="5"/>
        <v/>
      </c>
      <c r="I121" s="51" t="str">
        <f t="shared" si="6"/>
        <v/>
      </c>
    </row>
    <row r="122" spans="1:9" x14ac:dyDescent="0.25">
      <c r="D122" s="49" t="str">
        <f t="shared" si="7"/>
        <v/>
      </c>
      <c r="E122" s="49"/>
      <c r="G122" s="49" t="str">
        <f t="shared" si="4"/>
        <v/>
      </c>
      <c r="H122" s="51" t="str">
        <f t="shared" si="5"/>
        <v/>
      </c>
      <c r="I122" s="51" t="str">
        <f t="shared" si="6"/>
        <v/>
      </c>
    </row>
    <row r="123" spans="1:9" x14ac:dyDescent="0.25">
      <c r="D123" s="49" t="str">
        <f t="shared" si="7"/>
        <v/>
      </c>
      <c r="E123" s="49"/>
      <c r="G123" s="49" t="str">
        <f t="shared" si="4"/>
        <v/>
      </c>
      <c r="H123" s="51" t="str">
        <f t="shared" si="5"/>
        <v/>
      </c>
      <c r="I123" s="51" t="str">
        <f t="shared" si="6"/>
        <v/>
      </c>
    </row>
    <row r="124" spans="1:9" x14ac:dyDescent="0.25">
      <c r="D124" s="49" t="str">
        <f t="shared" si="7"/>
        <v/>
      </c>
      <c r="E124" s="49"/>
      <c r="G124" s="49" t="str">
        <f t="shared" si="4"/>
        <v/>
      </c>
      <c r="H124" s="51" t="str">
        <f t="shared" si="5"/>
        <v/>
      </c>
      <c r="I124" s="51" t="str">
        <f t="shared" si="6"/>
        <v/>
      </c>
    </row>
    <row r="125" spans="1:9" x14ac:dyDescent="0.25">
      <c r="D125" s="49" t="str">
        <f t="shared" si="7"/>
        <v/>
      </c>
      <c r="E125" s="49"/>
      <c r="G125" s="49" t="str">
        <f t="shared" si="4"/>
        <v/>
      </c>
      <c r="H125" s="51" t="str">
        <f t="shared" si="5"/>
        <v/>
      </c>
      <c r="I125" s="51" t="str">
        <f t="shared" si="6"/>
        <v/>
      </c>
    </row>
    <row r="126" spans="1:9" x14ac:dyDescent="0.25">
      <c r="D126" s="49" t="str">
        <f t="shared" si="7"/>
        <v/>
      </c>
      <c r="E126" s="49"/>
      <c r="G126" s="49" t="str">
        <f t="shared" si="4"/>
        <v/>
      </c>
      <c r="H126" s="51" t="str">
        <f t="shared" si="5"/>
        <v/>
      </c>
      <c r="I126" s="51" t="str">
        <f t="shared" si="6"/>
        <v/>
      </c>
    </row>
    <row r="127" spans="1:9" x14ac:dyDescent="0.25">
      <c r="D127" s="49" t="str">
        <f t="shared" si="7"/>
        <v/>
      </c>
      <c r="E127" s="49"/>
      <c r="G127" s="49" t="str">
        <f t="shared" si="4"/>
        <v/>
      </c>
      <c r="H127" s="51" t="str">
        <f t="shared" si="5"/>
        <v/>
      </c>
      <c r="I127" s="51" t="str">
        <f t="shared" si="6"/>
        <v/>
      </c>
    </row>
    <row r="128" spans="1:9" x14ac:dyDescent="0.25">
      <c r="D128" s="49" t="str">
        <f t="shared" si="7"/>
        <v/>
      </c>
      <c r="E128" s="49"/>
      <c r="G128" s="49" t="str">
        <f t="shared" si="4"/>
        <v/>
      </c>
      <c r="H128" s="51" t="str">
        <f t="shared" si="5"/>
        <v/>
      </c>
      <c r="I128" s="51" t="str">
        <f t="shared" si="6"/>
        <v/>
      </c>
    </row>
    <row r="129" spans="4:9" x14ac:dyDescent="0.25">
      <c r="D129" s="49" t="str">
        <f t="shared" si="7"/>
        <v/>
      </c>
      <c r="E129" s="49"/>
      <c r="G129" s="49" t="str">
        <f t="shared" si="4"/>
        <v/>
      </c>
      <c r="H129" s="51" t="str">
        <f t="shared" si="5"/>
        <v/>
      </c>
      <c r="I129" s="51" t="str">
        <f t="shared" si="6"/>
        <v/>
      </c>
    </row>
    <row r="130" spans="4:9" x14ac:dyDescent="0.25">
      <c r="D130" s="49" t="str">
        <f t="shared" si="7"/>
        <v/>
      </c>
      <c r="E130" s="49"/>
      <c r="G130" s="49" t="str">
        <f t="shared" si="4"/>
        <v/>
      </c>
      <c r="H130" s="51" t="str">
        <f t="shared" si="5"/>
        <v/>
      </c>
      <c r="I130" s="51" t="str">
        <f t="shared" si="6"/>
        <v/>
      </c>
    </row>
    <row r="131" spans="4:9" x14ac:dyDescent="0.25">
      <c r="D131" s="49" t="str">
        <f t="shared" si="7"/>
        <v/>
      </c>
      <c r="E131" s="49"/>
      <c r="G131" s="49" t="str">
        <f t="shared" si="4"/>
        <v/>
      </c>
      <c r="H131" s="51" t="str">
        <f t="shared" si="5"/>
        <v/>
      </c>
      <c r="I131" s="51" t="str">
        <f t="shared" si="6"/>
        <v/>
      </c>
    </row>
    <row r="132" spans="4:9" x14ac:dyDescent="0.25">
      <c r="D132" s="49" t="str">
        <f t="shared" si="7"/>
        <v/>
      </c>
      <c r="E132" s="49"/>
      <c r="G132" s="49" t="str">
        <f t="shared" ref="G132:G195" si="8">IF(D132="","",D132^2)</f>
        <v/>
      </c>
      <c r="H132" s="51" t="str">
        <f t="shared" ref="H132:H195" si="9">IF(D132="","",ABS(D132))</f>
        <v/>
      </c>
      <c r="I132" s="51" t="str">
        <f t="shared" ref="I132:I195" si="10">IF(D132="","",ABS(D132)^2)</f>
        <v/>
      </c>
    </row>
    <row r="133" spans="4:9" x14ac:dyDescent="0.25">
      <c r="D133" s="49" t="str">
        <f t="shared" si="7"/>
        <v/>
      </c>
      <c r="E133" s="49"/>
      <c r="G133" s="49" t="str">
        <f t="shared" si="8"/>
        <v/>
      </c>
      <c r="H133" s="51" t="str">
        <f t="shared" si="9"/>
        <v/>
      </c>
      <c r="I133" s="51" t="str">
        <f t="shared" si="10"/>
        <v/>
      </c>
    </row>
    <row r="134" spans="4:9" x14ac:dyDescent="0.25">
      <c r="D134" s="49" t="str">
        <f t="shared" si="7"/>
        <v/>
      </c>
      <c r="E134" s="49"/>
      <c r="G134" s="49" t="str">
        <f t="shared" si="8"/>
        <v/>
      </c>
      <c r="H134" s="51" t="str">
        <f t="shared" si="9"/>
        <v/>
      </c>
      <c r="I134" s="51" t="str">
        <f t="shared" si="10"/>
        <v/>
      </c>
    </row>
    <row r="135" spans="4:9" x14ac:dyDescent="0.25">
      <c r="D135" s="49" t="str">
        <f t="shared" si="7"/>
        <v/>
      </c>
      <c r="E135" s="49"/>
      <c r="G135" s="49" t="str">
        <f t="shared" si="8"/>
        <v/>
      </c>
      <c r="H135" s="51" t="str">
        <f t="shared" si="9"/>
        <v/>
      </c>
      <c r="I135" s="51" t="str">
        <f t="shared" si="10"/>
        <v/>
      </c>
    </row>
    <row r="136" spans="4:9" x14ac:dyDescent="0.25">
      <c r="D136" s="49" t="str">
        <f t="shared" si="7"/>
        <v/>
      </c>
      <c r="E136" s="49"/>
      <c r="G136" s="49" t="str">
        <f t="shared" si="8"/>
        <v/>
      </c>
      <c r="H136" s="51" t="str">
        <f t="shared" si="9"/>
        <v/>
      </c>
      <c r="I136" s="51" t="str">
        <f t="shared" si="10"/>
        <v/>
      </c>
    </row>
    <row r="137" spans="4:9" x14ac:dyDescent="0.25">
      <c r="D137" s="49" t="str">
        <f t="shared" si="7"/>
        <v/>
      </c>
      <c r="E137" s="49"/>
      <c r="G137" s="49" t="str">
        <f t="shared" si="8"/>
        <v/>
      </c>
      <c r="H137" s="51" t="str">
        <f t="shared" si="9"/>
        <v/>
      </c>
      <c r="I137" s="51" t="str">
        <f t="shared" si="10"/>
        <v/>
      </c>
    </row>
    <row r="138" spans="4:9" x14ac:dyDescent="0.25">
      <c r="D138" s="49" t="str">
        <f t="shared" si="7"/>
        <v/>
      </c>
      <c r="E138" s="49"/>
      <c r="G138" s="49" t="str">
        <f t="shared" si="8"/>
        <v/>
      </c>
      <c r="H138" s="51" t="str">
        <f t="shared" si="9"/>
        <v/>
      </c>
      <c r="I138" s="51" t="str">
        <f t="shared" si="10"/>
        <v/>
      </c>
    </row>
    <row r="139" spans="4:9" x14ac:dyDescent="0.25">
      <c r="D139" s="49" t="str">
        <f t="shared" si="7"/>
        <v/>
      </c>
      <c r="E139" s="49"/>
      <c r="G139" s="49" t="str">
        <f t="shared" si="8"/>
        <v/>
      </c>
      <c r="H139" s="51" t="str">
        <f t="shared" si="9"/>
        <v/>
      </c>
      <c r="I139" s="51" t="str">
        <f t="shared" si="10"/>
        <v/>
      </c>
    </row>
    <row r="140" spans="4:9" x14ac:dyDescent="0.25">
      <c r="D140" s="49" t="str">
        <f t="shared" si="7"/>
        <v/>
      </c>
      <c r="E140" s="49"/>
      <c r="G140" s="49" t="str">
        <f t="shared" si="8"/>
        <v/>
      </c>
      <c r="H140" s="51" t="str">
        <f t="shared" si="9"/>
        <v/>
      </c>
      <c r="I140" s="51" t="str">
        <f t="shared" si="10"/>
        <v/>
      </c>
    </row>
    <row r="141" spans="4:9" x14ac:dyDescent="0.25">
      <c r="D141" s="49" t="str">
        <f t="shared" si="7"/>
        <v/>
      </c>
      <c r="E141" s="49"/>
      <c r="G141" s="49" t="str">
        <f t="shared" si="8"/>
        <v/>
      </c>
      <c r="H141" s="51" t="str">
        <f t="shared" si="9"/>
        <v/>
      </c>
      <c r="I141" s="51" t="str">
        <f t="shared" si="10"/>
        <v/>
      </c>
    </row>
    <row r="142" spans="4:9" x14ac:dyDescent="0.25">
      <c r="D142" s="49" t="str">
        <f t="shared" si="7"/>
        <v/>
      </c>
      <c r="E142" s="49"/>
      <c r="G142" s="49" t="str">
        <f t="shared" si="8"/>
        <v/>
      </c>
      <c r="H142" s="51" t="str">
        <f t="shared" si="9"/>
        <v/>
      </c>
      <c r="I142" s="51" t="str">
        <f t="shared" si="10"/>
        <v/>
      </c>
    </row>
    <row r="143" spans="4:9" x14ac:dyDescent="0.25">
      <c r="D143" s="49" t="str">
        <f t="shared" si="7"/>
        <v/>
      </c>
      <c r="E143" s="49"/>
      <c r="G143" s="49" t="str">
        <f t="shared" si="8"/>
        <v/>
      </c>
      <c r="H143" s="51" t="str">
        <f t="shared" si="9"/>
        <v/>
      </c>
      <c r="I143" s="51" t="str">
        <f t="shared" si="10"/>
        <v/>
      </c>
    </row>
    <row r="144" spans="4:9" x14ac:dyDescent="0.25">
      <c r="D144" s="49" t="str">
        <f t="shared" si="7"/>
        <v/>
      </c>
      <c r="E144" s="49"/>
      <c r="G144" s="49" t="str">
        <f t="shared" si="8"/>
        <v/>
      </c>
      <c r="H144" s="51" t="str">
        <f t="shared" si="9"/>
        <v/>
      </c>
      <c r="I144" s="51" t="str">
        <f t="shared" si="10"/>
        <v/>
      </c>
    </row>
    <row r="145" spans="4:9" x14ac:dyDescent="0.25">
      <c r="D145" s="49" t="str">
        <f t="shared" si="7"/>
        <v/>
      </c>
      <c r="E145" s="49"/>
      <c r="G145" s="49" t="str">
        <f t="shared" si="8"/>
        <v/>
      </c>
      <c r="H145" s="51" t="str">
        <f t="shared" si="9"/>
        <v/>
      </c>
      <c r="I145" s="51" t="str">
        <f t="shared" si="10"/>
        <v/>
      </c>
    </row>
    <row r="146" spans="4:9" x14ac:dyDescent="0.25">
      <c r="D146" s="49" t="str">
        <f t="shared" si="7"/>
        <v/>
      </c>
      <c r="E146" s="49"/>
      <c r="G146" s="49" t="str">
        <f t="shared" si="8"/>
        <v/>
      </c>
      <c r="H146" s="51" t="str">
        <f t="shared" si="9"/>
        <v/>
      </c>
      <c r="I146" s="51" t="str">
        <f t="shared" si="10"/>
        <v/>
      </c>
    </row>
    <row r="147" spans="4:9" x14ac:dyDescent="0.25">
      <c r="D147" s="49" t="str">
        <f t="shared" si="7"/>
        <v/>
      </c>
      <c r="E147" s="49"/>
      <c r="G147" s="49" t="str">
        <f t="shared" si="8"/>
        <v/>
      </c>
      <c r="H147" s="51" t="str">
        <f t="shared" si="9"/>
        <v/>
      </c>
      <c r="I147" s="51" t="str">
        <f t="shared" si="10"/>
        <v/>
      </c>
    </row>
    <row r="148" spans="4:9" x14ac:dyDescent="0.25">
      <c r="D148" s="49" t="str">
        <f t="shared" ref="D148:D211" si="11">IF(OR(A144="",B144=""),"",((A144-B144)/B144)*100)</f>
        <v/>
      </c>
      <c r="E148" s="49"/>
      <c r="G148" s="49" t="str">
        <f t="shared" si="8"/>
        <v/>
      </c>
      <c r="H148" s="51" t="str">
        <f t="shared" si="9"/>
        <v/>
      </c>
      <c r="I148" s="51" t="str">
        <f t="shared" si="10"/>
        <v/>
      </c>
    </row>
    <row r="149" spans="4:9" x14ac:dyDescent="0.25">
      <c r="D149" s="49" t="str">
        <f t="shared" si="11"/>
        <v/>
      </c>
      <c r="E149" s="49"/>
      <c r="G149" s="49" t="str">
        <f t="shared" si="8"/>
        <v/>
      </c>
      <c r="H149" s="51" t="str">
        <f t="shared" si="9"/>
        <v/>
      </c>
      <c r="I149" s="51" t="str">
        <f t="shared" si="10"/>
        <v/>
      </c>
    </row>
    <row r="150" spans="4:9" x14ac:dyDescent="0.25">
      <c r="D150" s="49" t="str">
        <f t="shared" si="11"/>
        <v/>
      </c>
      <c r="E150" s="49"/>
      <c r="G150" s="49" t="str">
        <f t="shared" si="8"/>
        <v/>
      </c>
      <c r="H150" s="51" t="str">
        <f t="shared" si="9"/>
        <v/>
      </c>
      <c r="I150" s="51" t="str">
        <f t="shared" si="10"/>
        <v/>
      </c>
    </row>
    <row r="151" spans="4:9" x14ac:dyDescent="0.25">
      <c r="D151" s="49" t="str">
        <f t="shared" si="11"/>
        <v/>
      </c>
      <c r="E151" s="49"/>
      <c r="G151" s="49" t="str">
        <f t="shared" si="8"/>
        <v/>
      </c>
      <c r="H151" s="51" t="str">
        <f t="shared" si="9"/>
        <v/>
      </c>
      <c r="I151" s="51" t="str">
        <f t="shared" si="10"/>
        <v/>
      </c>
    </row>
    <row r="152" spans="4:9" x14ac:dyDescent="0.25">
      <c r="D152" s="49" t="str">
        <f t="shared" si="11"/>
        <v/>
      </c>
      <c r="E152" s="49"/>
      <c r="G152" s="49" t="str">
        <f t="shared" si="8"/>
        <v/>
      </c>
      <c r="H152" s="51" t="str">
        <f t="shared" si="9"/>
        <v/>
      </c>
      <c r="I152" s="51" t="str">
        <f t="shared" si="10"/>
        <v/>
      </c>
    </row>
    <row r="153" spans="4:9" x14ac:dyDescent="0.25">
      <c r="D153" s="49" t="str">
        <f t="shared" si="11"/>
        <v/>
      </c>
      <c r="E153" s="49"/>
      <c r="G153" s="49" t="str">
        <f t="shared" si="8"/>
        <v/>
      </c>
      <c r="H153" s="51" t="str">
        <f t="shared" si="9"/>
        <v/>
      </c>
      <c r="I153" s="51" t="str">
        <f t="shared" si="10"/>
        <v/>
      </c>
    </row>
    <row r="154" spans="4:9" x14ac:dyDescent="0.25">
      <c r="D154" s="49" t="str">
        <f t="shared" si="11"/>
        <v/>
      </c>
      <c r="E154" s="49"/>
      <c r="G154" s="49" t="str">
        <f t="shared" si="8"/>
        <v/>
      </c>
      <c r="H154" s="51" t="str">
        <f t="shared" si="9"/>
        <v/>
      </c>
      <c r="I154" s="51" t="str">
        <f t="shared" si="10"/>
        <v/>
      </c>
    </row>
    <row r="155" spans="4:9" x14ac:dyDescent="0.25">
      <c r="D155" s="49" t="str">
        <f t="shared" si="11"/>
        <v/>
      </c>
      <c r="E155" s="49"/>
      <c r="G155" s="49" t="str">
        <f t="shared" si="8"/>
        <v/>
      </c>
      <c r="H155" s="51" t="str">
        <f t="shared" si="9"/>
        <v/>
      </c>
      <c r="I155" s="51" t="str">
        <f t="shared" si="10"/>
        <v/>
      </c>
    </row>
    <row r="156" spans="4:9" x14ac:dyDescent="0.25">
      <c r="D156" s="49" t="str">
        <f t="shared" si="11"/>
        <v/>
      </c>
      <c r="E156" s="49"/>
      <c r="G156" s="49" t="str">
        <f t="shared" si="8"/>
        <v/>
      </c>
      <c r="H156" s="51" t="str">
        <f t="shared" si="9"/>
        <v/>
      </c>
      <c r="I156" s="51" t="str">
        <f t="shared" si="10"/>
        <v/>
      </c>
    </row>
    <row r="157" spans="4:9" x14ac:dyDescent="0.25">
      <c r="D157" s="49" t="str">
        <f t="shared" si="11"/>
        <v/>
      </c>
      <c r="E157" s="49"/>
      <c r="G157" s="49" t="str">
        <f t="shared" si="8"/>
        <v/>
      </c>
      <c r="H157" s="51" t="str">
        <f t="shared" si="9"/>
        <v/>
      </c>
      <c r="I157" s="51" t="str">
        <f t="shared" si="10"/>
        <v/>
      </c>
    </row>
    <row r="158" spans="4:9" x14ac:dyDescent="0.25">
      <c r="D158" s="49" t="str">
        <f t="shared" si="11"/>
        <v/>
      </c>
      <c r="E158" s="49"/>
      <c r="G158" s="49" t="str">
        <f t="shared" si="8"/>
        <v/>
      </c>
      <c r="H158" s="51" t="str">
        <f t="shared" si="9"/>
        <v/>
      </c>
      <c r="I158" s="51" t="str">
        <f t="shared" si="10"/>
        <v/>
      </c>
    </row>
    <row r="159" spans="4:9" x14ac:dyDescent="0.25">
      <c r="D159" s="49" t="str">
        <f t="shared" si="11"/>
        <v/>
      </c>
      <c r="E159" s="49"/>
      <c r="G159" s="49" t="str">
        <f t="shared" si="8"/>
        <v/>
      </c>
      <c r="H159" s="51" t="str">
        <f t="shared" si="9"/>
        <v/>
      </c>
      <c r="I159" s="51" t="str">
        <f t="shared" si="10"/>
        <v/>
      </c>
    </row>
    <row r="160" spans="4:9" x14ac:dyDescent="0.25">
      <c r="D160" s="49" t="str">
        <f t="shared" si="11"/>
        <v/>
      </c>
      <c r="E160" s="49"/>
      <c r="G160" s="49" t="str">
        <f t="shared" si="8"/>
        <v/>
      </c>
      <c r="H160" s="51" t="str">
        <f t="shared" si="9"/>
        <v/>
      </c>
      <c r="I160" s="51" t="str">
        <f t="shared" si="10"/>
        <v/>
      </c>
    </row>
    <row r="161" spans="4:9" x14ac:dyDescent="0.25">
      <c r="D161" s="49" t="str">
        <f t="shared" si="11"/>
        <v/>
      </c>
      <c r="E161" s="49"/>
      <c r="G161" s="49" t="str">
        <f t="shared" si="8"/>
        <v/>
      </c>
      <c r="H161" s="51" t="str">
        <f t="shared" si="9"/>
        <v/>
      </c>
      <c r="I161" s="51" t="str">
        <f t="shared" si="10"/>
        <v/>
      </c>
    </row>
    <row r="162" spans="4:9" x14ac:dyDescent="0.25">
      <c r="D162" s="49" t="str">
        <f t="shared" si="11"/>
        <v/>
      </c>
      <c r="E162" s="49"/>
      <c r="G162" s="49" t="str">
        <f t="shared" si="8"/>
        <v/>
      </c>
      <c r="H162" s="51" t="str">
        <f t="shared" si="9"/>
        <v/>
      </c>
      <c r="I162" s="51" t="str">
        <f t="shared" si="10"/>
        <v/>
      </c>
    </row>
    <row r="163" spans="4:9" x14ac:dyDescent="0.25">
      <c r="D163" s="49" t="str">
        <f t="shared" si="11"/>
        <v/>
      </c>
      <c r="E163" s="49"/>
      <c r="G163" s="49" t="str">
        <f t="shared" si="8"/>
        <v/>
      </c>
      <c r="H163" s="51" t="str">
        <f t="shared" si="9"/>
        <v/>
      </c>
      <c r="I163" s="51" t="str">
        <f t="shared" si="10"/>
        <v/>
      </c>
    </row>
    <row r="164" spans="4:9" x14ac:dyDescent="0.25">
      <c r="D164" s="49" t="str">
        <f t="shared" si="11"/>
        <v/>
      </c>
      <c r="E164" s="49"/>
      <c r="G164" s="49" t="str">
        <f t="shared" si="8"/>
        <v/>
      </c>
      <c r="H164" s="51" t="str">
        <f t="shared" si="9"/>
        <v/>
      </c>
      <c r="I164" s="51" t="str">
        <f t="shared" si="10"/>
        <v/>
      </c>
    </row>
    <row r="165" spans="4:9" x14ac:dyDescent="0.25">
      <c r="D165" s="49" t="str">
        <f t="shared" si="11"/>
        <v/>
      </c>
      <c r="E165" s="49"/>
      <c r="G165" s="49" t="str">
        <f t="shared" si="8"/>
        <v/>
      </c>
      <c r="H165" s="51" t="str">
        <f t="shared" si="9"/>
        <v/>
      </c>
      <c r="I165" s="51" t="str">
        <f t="shared" si="10"/>
        <v/>
      </c>
    </row>
    <row r="166" spans="4:9" x14ac:dyDescent="0.25">
      <c r="D166" s="49" t="str">
        <f t="shared" si="11"/>
        <v/>
      </c>
      <c r="E166" s="49"/>
      <c r="G166" s="49" t="str">
        <f t="shared" si="8"/>
        <v/>
      </c>
      <c r="H166" s="51" t="str">
        <f t="shared" si="9"/>
        <v/>
      </c>
      <c r="I166" s="51" t="str">
        <f t="shared" si="10"/>
        <v/>
      </c>
    </row>
    <row r="167" spans="4:9" x14ac:dyDescent="0.25">
      <c r="D167" s="49" t="str">
        <f t="shared" si="11"/>
        <v/>
      </c>
      <c r="E167" s="49"/>
      <c r="G167" s="49" t="str">
        <f t="shared" si="8"/>
        <v/>
      </c>
      <c r="H167" s="51" t="str">
        <f t="shared" si="9"/>
        <v/>
      </c>
      <c r="I167" s="51" t="str">
        <f t="shared" si="10"/>
        <v/>
      </c>
    </row>
    <row r="168" spans="4:9" x14ac:dyDescent="0.25">
      <c r="D168" s="49" t="str">
        <f t="shared" si="11"/>
        <v/>
      </c>
      <c r="E168" s="49"/>
      <c r="G168" s="49" t="str">
        <f t="shared" si="8"/>
        <v/>
      </c>
      <c r="H168" s="51" t="str">
        <f t="shared" si="9"/>
        <v/>
      </c>
      <c r="I168" s="51" t="str">
        <f t="shared" si="10"/>
        <v/>
      </c>
    </row>
    <row r="169" spans="4:9" x14ac:dyDescent="0.25">
      <c r="D169" s="49" t="str">
        <f t="shared" si="11"/>
        <v/>
      </c>
      <c r="E169" s="49"/>
      <c r="G169" s="49" t="str">
        <f t="shared" si="8"/>
        <v/>
      </c>
      <c r="H169" s="51" t="str">
        <f t="shared" si="9"/>
        <v/>
      </c>
      <c r="I169" s="51" t="str">
        <f t="shared" si="10"/>
        <v/>
      </c>
    </row>
    <row r="170" spans="4:9" x14ac:dyDescent="0.25">
      <c r="D170" s="49" t="str">
        <f t="shared" si="11"/>
        <v/>
      </c>
      <c r="E170" s="49"/>
      <c r="G170" s="49" t="str">
        <f t="shared" si="8"/>
        <v/>
      </c>
      <c r="H170" s="51" t="str">
        <f t="shared" si="9"/>
        <v/>
      </c>
      <c r="I170" s="51" t="str">
        <f t="shared" si="10"/>
        <v/>
      </c>
    </row>
    <row r="171" spans="4:9" x14ac:dyDescent="0.25">
      <c r="D171" s="49" t="str">
        <f t="shared" si="11"/>
        <v/>
      </c>
      <c r="E171" s="49"/>
      <c r="G171" s="49" t="str">
        <f t="shared" si="8"/>
        <v/>
      </c>
      <c r="H171" s="51" t="str">
        <f t="shared" si="9"/>
        <v/>
      </c>
      <c r="I171" s="51" t="str">
        <f t="shared" si="10"/>
        <v/>
      </c>
    </row>
    <row r="172" spans="4:9" x14ac:dyDescent="0.25">
      <c r="D172" s="49" t="str">
        <f t="shared" si="11"/>
        <v/>
      </c>
      <c r="E172" s="49"/>
      <c r="G172" s="49" t="str">
        <f t="shared" si="8"/>
        <v/>
      </c>
      <c r="H172" s="51" t="str">
        <f t="shared" si="9"/>
        <v/>
      </c>
      <c r="I172" s="51" t="str">
        <f t="shared" si="10"/>
        <v/>
      </c>
    </row>
    <row r="173" spans="4:9" x14ac:dyDescent="0.25">
      <c r="D173" s="49" t="str">
        <f t="shared" si="11"/>
        <v/>
      </c>
      <c r="E173" s="49"/>
      <c r="G173" s="49" t="str">
        <f t="shared" si="8"/>
        <v/>
      </c>
      <c r="H173" s="51" t="str">
        <f t="shared" si="9"/>
        <v/>
      </c>
      <c r="I173" s="51" t="str">
        <f t="shared" si="10"/>
        <v/>
      </c>
    </row>
    <row r="174" spans="4:9" x14ac:dyDescent="0.25">
      <c r="D174" s="49" t="str">
        <f t="shared" si="11"/>
        <v/>
      </c>
      <c r="E174" s="49"/>
      <c r="G174" s="49" t="str">
        <f t="shared" si="8"/>
        <v/>
      </c>
      <c r="H174" s="51" t="str">
        <f t="shared" si="9"/>
        <v/>
      </c>
      <c r="I174" s="51" t="str">
        <f t="shared" si="10"/>
        <v/>
      </c>
    </row>
    <row r="175" spans="4:9" x14ac:dyDescent="0.25">
      <c r="D175" s="49" t="str">
        <f t="shared" si="11"/>
        <v/>
      </c>
      <c r="E175" s="49"/>
      <c r="G175" s="49" t="str">
        <f t="shared" si="8"/>
        <v/>
      </c>
      <c r="H175" s="51" t="str">
        <f t="shared" si="9"/>
        <v/>
      </c>
      <c r="I175" s="51" t="str">
        <f t="shared" si="10"/>
        <v/>
      </c>
    </row>
    <row r="176" spans="4:9" x14ac:dyDescent="0.25">
      <c r="D176" s="49" t="str">
        <f t="shared" si="11"/>
        <v/>
      </c>
      <c r="E176" s="49"/>
      <c r="G176" s="49" t="str">
        <f t="shared" si="8"/>
        <v/>
      </c>
      <c r="H176" s="51" t="str">
        <f t="shared" si="9"/>
        <v/>
      </c>
      <c r="I176" s="51" t="str">
        <f t="shared" si="10"/>
        <v/>
      </c>
    </row>
    <row r="177" spans="4:9" x14ac:dyDescent="0.25">
      <c r="D177" s="49" t="str">
        <f t="shared" si="11"/>
        <v/>
      </c>
      <c r="E177" s="49"/>
      <c r="G177" s="49" t="str">
        <f t="shared" si="8"/>
        <v/>
      </c>
      <c r="H177" s="51" t="str">
        <f t="shared" si="9"/>
        <v/>
      </c>
      <c r="I177" s="51" t="str">
        <f t="shared" si="10"/>
        <v/>
      </c>
    </row>
    <row r="178" spans="4:9" x14ac:dyDescent="0.25">
      <c r="D178" s="49" t="str">
        <f t="shared" si="11"/>
        <v/>
      </c>
      <c r="E178" s="49"/>
      <c r="G178" s="49" t="str">
        <f t="shared" si="8"/>
        <v/>
      </c>
      <c r="H178" s="51" t="str">
        <f t="shared" si="9"/>
        <v/>
      </c>
      <c r="I178" s="51" t="str">
        <f t="shared" si="10"/>
        <v/>
      </c>
    </row>
    <row r="179" spans="4:9" x14ac:dyDescent="0.25">
      <c r="D179" s="49" t="str">
        <f t="shared" si="11"/>
        <v/>
      </c>
      <c r="E179" s="49"/>
      <c r="G179" s="49" t="str">
        <f t="shared" si="8"/>
        <v/>
      </c>
      <c r="H179" s="51" t="str">
        <f t="shared" si="9"/>
        <v/>
      </c>
      <c r="I179" s="51" t="str">
        <f t="shared" si="10"/>
        <v/>
      </c>
    </row>
    <row r="180" spans="4:9" x14ac:dyDescent="0.25">
      <c r="D180" s="49" t="str">
        <f t="shared" si="11"/>
        <v/>
      </c>
      <c r="E180" s="49"/>
      <c r="G180" s="49" t="str">
        <f t="shared" si="8"/>
        <v/>
      </c>
      <c r="H180" s="51" t="str">
        <f t="shared" si="9"/>
        <v/>
      </c>
      <c r="I180" s="51" t="str">
        <f t="shared" si="10"/>
        <v/>
      </c>
    </row>
    <row r="181" spans="4:9" x14ac:dyDescent="0.25">
      <c r="D181" s="49" t="str">
        <f t="shared" si="11"/>
        <v/>
      </c>
      <c r="E181" s="49"/>
      <c r="G181" s="49" t="str">
        <f t="shared" si="8"/>
        <v/>
      </c>
      <c r="H181" s="51" t="str">
        <f t="shared" si="9"/>
        <v/>
      </c>
      <c r="I181" s="51" t="str">
        <f t="shared" si="10"/>
        <v/>
      </c>
    </row>
    <row r="182" spans="4:9" x14ac:dyDescent="0.25">
      <c r="D182" s="49" t="str">
        <f t="shared" si="11"/>
        <v/>
      </c>
      <c r="E182" s="49"/>
      <c r="G182" s="49" t="str">
        <f t="shared" si="8"/>
        <v/>
      </c>
      <c r="H182" s="51" t="str">
        <f t="shared" si="9"/>
        <v/>
      </c>
      <c r="I182" s="51" t="str">
        <f t="shared" si="10"/>
        <v/>
      </c>
    </row>
    <row r="183" spans="4:9" x14ac:dyDescent="0.25">
      <c r="D183" s="49" t="str">
        <f t="shared" si="11"/>
        <v/>
      </c>
      <c r="E183" s="49"/>
      <c r="G183" s="49" t="str">
        <f t="shared" si="8"/>
        <v/>
      </c>
      <c r="H183" s="51" t="str">
        <f t="shared" si="9"/>
        <v/>
      </c>
      <c r="I183" s="51" t="str">
        <f t="shared" si="10"/>
        <v/>
      </c>
    </row>
    <row r="184" spans="4:9" x14ac:dyDescent="0.25">
      <c r="D184" s="49" t="str">
        <f t="shared" si="11"/>
        <v/>
      </c>
      <c r="E184" s="49"/>
      <c r="G184" s="49" t="str">
        <f t="shared" si="8"/>
        <v/>
      </c>
      <c r="H184" s="51" t="str">
        <f t="shared" si="9"/>
        <v/>
      </c>
      <c r="I184" s="51" t="str">
        <f t="shared" si="10"/>
        <v/>
      </c>
    </row>
    <row r="185" spans="4:9" x14ac:dyDescent="0.25">
      <c r="D185" s="49" t="str">
        <f t="shared" si="11"/>
        <v/>
      </c>
      <c r="E185" s="49"/>
      <c r="G185" s="49" t="str">
        <f t="shared" si="8"/>
        <v/>
      </c>
      <c r="H185" s="51" t="str">
        <f t="shared" si="9"/>
        <v/>
      </c>
      <c r="I185" s="51" t="str">
        <f t="shared" si="10"/>
        <v/>
      </c>
    </row>
    <row r="186" spans="4:9" x14ac:dyDescent="0.25">
      <c r="D186" s="49" t="str">
        <f t="shared" si="11"/>
        <v/>
      </c>
      <c r="E186" s="49"/>
      <c r="G186" s="49" t="str">
        <f t="shared" si="8"/>
        <v/>
      </c>
      <c r="H186" s="51" t="str">
        <f t="shared" si="9"/>
        <v/>
      </c>
      <c r="I186" s="51" t="str">
        <f t="shared" si="10"/>
        <v/>
      </c>
    </row>
    <row r="187" spans="4:9" x14ac:dyDescent="0.25">
      <c r="D187" s="49" t="str">
        <f t="shared" si="11"/>
        <v/>
      </c>
      <c r="E187" s="49"/>
      <c r="G187" s="49" t="str">
        <f t="shared" si="8"/>
        <v/>
      </c>
      <c r="H187" s="51" t="str">
        <f t="shared" si="9"/>
        <v/>
      </c>
      <c r="I187" s="51" t="str">
        <f t="shared" si="10"/>
        <v/>
      </c>
    </row>
    <row r="188" spans="4:9" x14ac:dyDescent="0.25">
      <c r="D188" s="49" t="str">
        <f t="shared" si="11"/>
        <v/>
      </c>
      <c r="E188" s="49"/>
      <c r="G188" s="49" t="str">
        <f t="shared" si="8"/>
        <v/>
      </c>
      <c r="H188" s="51" t="str">
        <f t="shared" si="9"/>
        <v/>
      </c>
      <c r="I188" s="51" t="str">
        <f t="shared" si="10"/>
        <v/>
      </c>
    </row>
    <row r="189" spans="4:9" x14ac:dyDescent="0.25">
      <c r="D189" s="49" t="str">
        <f t="shared" si="11"/>
        <v/>
      </c>
      <c r="E189" s="49"/>
      <c r="G189" s="49" t="str">
        <f t="shared" si="8"/>
        <v/>
      </c>
      <c r="H189" s="51" t="str">
        <f t="shared" si="9"/>
        <v/>
      </c>
      <c r="I189" s="51" t="str">
        <f t="shared" si="10"/>
        <v/>
      </c>
    </row>
    <row r="190" spans="4:9" x14ac:dyDescent="0.25">
      <c r="D190" s="49" t="str">
        <f t="shared" si="11"/>
        <v/>
      </c>
      <c r="E190" s="49"/>
      <c r="G190" s="49" t="str">
        <f t="shared" si="8"/>
        <v/>
      </c>
      <c r="H190" s="51" t="str">
        <f t="shared" si="9"/>
        <v/>
      </c>
      <c r="I190" s="51" t="str">
        <f t="shared" si="10"/>
        <v/>
      </c>
    </row>
    <row r="191" spans="4:9" x14ac:dyDescent="0.25">
      <c r="D191" s="49" t="str">
        <f t="shared" si="11"/>
        <v/>
      </c>
      <c r="E191" s="49"/>
      <c r="G191" s="49" t="str">
        <f t="shared" si="8"/>
        <v/>
      </c>
      <c r="H191" s="51" t="str">
        <f t="shared" si="9"/>
        <v/>
      </c>
      <c r="I191" s="51" t="str">
        <f t="shared" si="10"/>
        <v/>
      </c>
    </row>
    <row r="192" spans="4:9" x14ac:dyDescent="0.25">
      <c r="D192" s="49" t="str">
        <f t="shared" si="11"/>
        <v/>
      </c>
      <c r="E192" s="49"/>
      <c r="G192" s="49" t="str">
        <f t="shared" si="8"/>
        <v/>
      </c>
      <c r="H192" s="51" t="str">
        <f t="shared" si="9"/>
        <v/>
      </c>
      <c r="I192" s="51" t="str">
        <f t="shared" si="10"/>
        <v/>
      </c>
    </row>
    <row r="193" spans="4:9" x14ac:dyDescent="0.25">
      <c r="D193" s="49" t="str">
        <f t="shared" si="11"/>
        <v/>
      </c>
      <c r="E193" s="49"/>
      <c r="G193" s="49" t="str">
        <f t="shared" si="8"/>
        <v/>
      </c>
      <c r="H193" s="51" t="str">
        <f t="shared" si="9"/>
        <v/>
      </c>
      <c r="I193" s="51" t="str">
        <f t="shared" si="10"/>
        <v/>
      </c>
    </row>
    <row r="194" spans="4:9" x14ac:dyDescent="0.25">
      <c r="D194" s="49" t="str">
        <f t="shared" si="11"/>
        <v/>
      </c>
      <c r="E194" s="49"/>
      <c r="G194" s="49" t="str">
        <f t="shared" si="8"/>
        <v/>
      </c>
      <c r="H194" s="51" t="str">
        <f t="shared" si="9"/>
        <v/>
      </c>
      <c r="I194" s="51" t="str">
        <f t="shared" si="10"/>
        <v/>
      </c>
    </row>
    <row r="195" spans="4:9" x14ac:dyDescent="0.25">
      <c r="D195" s="49" t="str">
        <f t="shared" si="11"/>
        <v/>
      </c>
      <c r="E195" s="49"/>
      <c r="G195" s="49" t="str">
        <f t="shared" si="8"/>
        <v/>
      </c>
      <c r="H195" s="51" t="str">
        <f t="shared" si="9"/>
        <v/>
      </c>
      <c r="I195" s="51" t="str">
        <f t="shared" si="10"/>
        <v/>
      </c>
    </row>
    <row r="196" spans="4:9" x14ac:dyDescent="0.25">
      <c r="D196" s="49" t="str">
        <f t="shared" si="11"/>
        <v/>
      </c>
      <c r="E196" s="49"/>
      <c r="G196" s="49" t="str">
        <f t="shared" ref="G196:G259" si="12">IF(D196="","",D196^2)</f>
        <v/>
      </c>
      <c r="H196" s="51" t="str">
        <f t="shared" ref="H196:H259" si="13">IF(D196="","",ABS(D196))</f>
        <v/>
      </c>
      <c r="I196" s="51" t="str">
        <f t="shared" ref="I196:I259" si="14">IF(D196="","",ABS(D196)^2)</f>
        <v/>
      </c>
    </row>
    <row r="197" spans="4:9" x14ac:dyDescent="0.25">
      <c r="D197" s="49" t="str">
        <f t="shared" si="11"/>
        <v/>
      </c>
      <c r="E197" s="49"/>
      <c r="G197" s="49" t="str">
        <f t="shared" si="12"/>
        <v/>
      </c>
      <c r="H197" s="51" t="str">
        <f t="shared" si="13"/>
        <v/>
      </c>
      <c r="I197" s="51" t="str">
        <f t="shared" si="14"/>
        <v/>
      </c>
    </row>
    <row r="198" spans="4:9" x14ac:dyDescent="0.25">
      <c r="D198" s="49" t="str">
        <f t="shared" si="11"/>
        <v/>
      </c>
      <c r="E198" s="49"/>
      <c r="G198" s="49" t="str">
        <f t="shared" si="12"/>
        <v/>
      </c>
      <c r="H198" s="51" t="str">
        <f t="shared" si="13"/>
        <v/>
      </c>
      <c r="I198" s="51" t="str">
        <f t="shared" si="14"/>
        <v/>
      </c>
    </row>
    <row r="199" spans="4:9" x14ac:dyDescent="0.25">
      <c r="D199" s="49" t="str">
        <f t="shared" si="11"/>
        <v/>
      </c>
      <c r="E199" s="49"/>
      <c r="G199" s="49" t="str">
        <f t="shared" si="12"/>
        <v/>
      </c>
      <c r="H199" s="51" t="str">
        <f t="shared" si="13"/>
        <v/>
      </c>
      <c r="I199" s="51" t="str">
        <f t="shared" si="14"/>
        <v/>
      </c>
    </row>
    <row r="200" spans="4:9" x14ac:dyDescent="0.25">
      <c r="D200" s="49" t="str">
        <f t="shared" si="11"/>
        <v/>
      </c>
      <c r="E200" s="49"/>
      <c r="G200" s="49" t="str">
        <f t="shared" si="12"/>
        <v/>
      </c>
      <c r="H200" s="51" t="str">
        <f t="shared" si="13"/>
        <v/>
      </c>
      <c r="I200" s="51" t="str">
        <f t="shared" si="14"/>
        <v/>
      </c>
    </row>
    <row r="201" spans="4:9" x14ac:dyDescent="0.25">
      <c r="D201" s="49" t="str">
        <f t="shared" si="11"/>
        <v/>
      </c>
      <c r="E201" s="49"/>
      <c r="G201" s="49" t="str">
        <f t="shared" si="12"/>
        <v/>
      </c>
      <c r="H201" s="51" t="str">
        <f t="shared" si="13"/>
        <v/>
      </c>
      <c r="I201" s="51" t="str">
        <f t="shared" si="14"/>
        <v/>
      </c>
    </row>
    <row r="202" spans="4:9" x14ac:dyDescent="0.25">
      <c r="D202" s="49" t="str">
        <f t="shared" si="11"/>
        <v/>
      </c>
      <c r="E202" s="49"/>
      <c r="G202" s="49" t="str">
        <f t="shared" si="12"/>
        <v/>
      </c>
      <c r="H202" s="51" t="str">
        <f t="shared" si="13"/>
        <v/>
      </c>
      <c r="I202" s="51" t="str">
        <f t="shared" si="14"/>
        <v/>
      </c>
    </row>
    <row r="203" spans="4:9" x14ac:dyDescent="0.25">
      <c r="D203" s="49" t="str">
        <f t="shared" si="11"/>
        <v/>
      </c>
      <c r="E203" s="49"/>
      <c r="G203" s="49" t="str">
        <f t="shared" si="12"/>
        <v/>
      </c>
      <c r="H203" s="51" t="str">
        <f t="shared" si="13"/>
        <v/>
      </c>
      <c r="I203" s="51" t="str">
        <f t="shared" si="14"/>
        <v/>
      </c>
    </row>
    <row r="204" spans="4:9" x14ac:dyDescent="0.25">
      <c r="D204" s="49" t="str">
        <f t="shared" si="11"/>
        <v/>
      </c>
      <c r="E204" s="49"/>
      <c r="G204" s="49" t="str">
        <f t="shared" si="12"/>
        <v/>
      </c>
      <c r="H204" s="51" t="str">
        <f t="shared" si="13"/>
        <v/>
      </c>
      <c r="I204" s="51" t="str">
        <f t="shared" si="14"/>
        <v/>
      </c>
    </row>
    <row r="205" spans="4:9" x14ac:dyDescent="0.25">
      <c r="D205" s="49" t="str">
        <f t="shared" si="11"/>
        <v/>
      </c>
      <c r="E205" s="49"/>
      <c r="G205" s="49" t="str">
        <f t="shared" si="12"/>
        <v/>
      </c>
      <c r="H205" s="51" t="str">
        <f t="shared" si="13"/>
        <v/>
      </c>
      <c r="I205" s="51" t="str">
        <f t="shared" si="14"/>
        <v/>
      </c>
    </row>
    <row r="206" spans="4:9" x14ac:dyDescent="0.25">
      <c r="D206" s="49" t="str">
        <f t="shared" si="11"/>
        <v/>
      </c>
      <c r="E206" s="49"/>
      <c r="G206" s="49" t="str">
        <f t="shared" si="12"/>
        <v/>
      </c>
      <c r="H206" s="51" t="str">
        <f t="shared" si="13"/>
        <v/>
      </c>
      <c r="I206" s="51" t="str">
        <f t="shared" si="14"/>
        <v/>
      </c>
    </row>
    <row r="207" spans="4:9" x14ac:dyDescent="0.25">
      <c r="D207" s="49" t="str">
        <f t="shared" si="11"/>
        <v/>
      </c>
      <c r="E207" s="49"/>
      <c r="G207" s="49" t="str">
        <f t="shared" si="12"/>
        <v/>
      </c>
      <c r="H207" s="51" t="str">
        <f t="shared" si="13"/>
        <v/>
      </c>
      <c r="I207" s="51" t="str">
        <f t="shared" si="14"/>
        <v/>
      </c>
    </row>
    <row r="208" spans="4:9" x14ac:dyDescent="0.25">
      <c r="D208" s="49" t="str">
        <f t="shared" si="11"/>
        <v/>
      </c>
      <c r="E208" s="49"/>
      <c r="G208" s="49" t="str">
        <f t="shared" si="12"/>
        <v/>
      </c>
      <c r="H208" s="51" t="str">
        <f t="shared" si="13"/>
        <v/>
      </c>
      <c r="I208" s="51" t="str">
        <f t="shared" si="14"/>
        <v/>
      </c>
    </row>
    <row r="209" spans="4:9" x14ac:dyDescent="0.25">
      <c r="D209" s="49" t="str">
        <f t="shared" si="11"/>
        <v/>
      </c>
      <c r="E209" s="49"/>
      <c r="G209" s="49" t="str">
        <f t="shared" si="12"/>
        <v/>
      </c>
      <c r="H209" s="51" t="str">
        <f t="shared" si="13"/>
        <v/>
      </c>
      <c r="I209" s="51" t="str">
        <f t="shared" si="14"/>
        <v/>
      </c>
    </row>
    <row r="210" spans="4:9" x14ac:dyDescent="0.25">
      <c r="D210" s="49" t="str">
        <f t="shared" si="11"/>
        <v/>
      </c>
      <c r="E210" s="49"/>
      <c r="G210" s="49" t="str">
        <f t="shared" si="12"/>
        <v/>
      </c>
      <c r="H210" s="51" t="str">
        <f t="shared" si="13"/>
        <v/>
      </c>
      <c r="I210" s="51" t="str">
        <f t="shared" si="14"/>
        <v/>
      </c>
    </row>
    <row r="211" spans="4:9" x14ac:dyDescent="0.25">
      <c r="D211" s="49" t="str">
        <f t="shared" si="11"/>
        <v/>
      </c>
      <c r="E211" s="49"/>
      <c r="G211" s="49" t="str">
        <f t="shared" si="12"/>
        <v/>
      </c>
      <c r="H211" s="51" t="str">
        <f t="shared" si="13"/>
        <v/>
      </c>
      <c r="I211" s="51" t="str">
        <f t="shared" si="14"/>
        <v/>
      </c>
    </row>
    <row r="212" spans="4:9" x14ac:dyDescent="0.25">
      <c r="D212" s="49" t="str">
        <f t="shared" ref="D212:D275" si="15">IF(OR(A208="",B208=""),"",((A208-B208)/B208)*100)</f>
        <v/>
      </c>
      <c r="E212" s="49"/>
      <c r="G212" s="49" t="str">
        <f t="shared" si="12"/>
        <v/>
      </c>
      <c r="H212" s="51" t="str">
        <f t="shared" si="13"/>
        <v/>
      </c>
      <c r="I212" s="51" t="str">
        <f t="shared" si="14"/>
        <v/>
      </c>
    </row>
    <row r="213" spans="4:9" x14ac:dyDescent="0.25">
      <c r="D213" s="49" t="str">
        <f t="shared" si="15"/>
        <v/>
      </c>
      <c r="E213" s="49"/>
      <c r="G213" s="49" t="str">
        <f t="shared" si="12"/>
        <v/>
      </c>
      <c r="H213" s="51" t="str">
        <f t="shared" si="13"/>
        <v/>
      </c>
      <c r="I213" s="51" t="str">
        <f t="shared" si="14"/>
        <v/>
      </c>
    </row>
    <row r="214" spans="4:9" x14ac:dyDescent="0.25">
      <c r="D214" s="49" t="str">
        <f t="shared" si="15"/>
        <v/>
      </c>
      <c r="E214" s="49"/>
      <c r="G214" s="49" t="str">
        <f t="shared" si="12"/>
        <v/>
      </c>
      <c r="H214" s="51" t="str">
        <f t="shared" si="13"/>
        <v/>
      </c>
      <c r="I214" s="51" t="str">
        <f t="shared" si="14"/>
        <v/>
      </c>
    </row>
    <row r="215" spans="4:9" x14ac:dyDescent="0.25">
      <c r="D215" s="49" t="str">
        <f t="shared" si="15"/>
        <v/>
      </c>
      <c r="E215" s="49"/>
      <c r="G215" s="49" t="str">
        <f t="shared" si="12"/>
        <v/>
      </c>
      <c r="H215" s="51" t="str">
        <f t="shared" si="13"/>
        <v/>
      </c>
      <c r="I215" s="51" t="str">
        <f t="shared" si="14"/>
        <v/>
      </c>
    </row>
    <row r="216" spans="4:9" x14ac:dyDescent="0.25">
      <c r="D216" s="49" t="str">
        <f t="shared" si="15"/>
        <v/>
      </c>
      <c r="E216" s="49"/>
      <c r="G216" s="49" t="str">
        <f t="shared" si="12"/>
        <v/>
      </c>
      <c r="H216" s="51" t="str">
        <f t="shared" si="13"/>
        <v/>
      </c>
      <c r="I216" s="51" t="str">
        <f t="shared" si="14"/>
        <v/>
      </c>
    </row>
    <row r="217" spans="4:9" x14ac:dyDescent="0.25">
      <c r="D217" s="49" t="str">
        <f t="shared" si="15"/>
        <v/>
      </c>
      <c r="E217" s="49"/>
      <c r="G217" s="49" t="str">
        <f t="shared" si="12"/>
        <v/>
      </c>
      <c r="H217" s="51" t="str">
        <f t="shared" si="13"/>
        <v/>
      </c>
      <c r="I217" s="51" t="str">
        <f t="shared" si="14"/>
        <v/>
      </c>
    </row>
    <row r="218" spans="4:9" x14ac:dyDescent="0.25">
      <c r="D218" s="49" t="str">
        <f t="shared" si="15"/>
        <v/>
      </c>
      <c r="E218" s="49"/>
      <c r="G218" s="49" t="str">
        <f t="shared" si="12"/>
        <v/>
      </c>
      <c r="H218" s="51" t="str">
        <f t="shared" si="13"/>
        <v/>
      </c>
      <c r="I218" s="51" t="str">
        <f t="shared" si="14"/>
        <v/>
      </c>
    </row>
    <row r="219" spans="4:9" x14ac:dyDescent="0.25">
      <c r="D219" s="49" t="str">
        <f t="shared" si="15"/>
        <v/>
      </c>
      <c r="E219" s="49"/>
      <c r="G219" s="49" t="str">
        <f t="shared" si="12"/>
        <v/>
      </c>
      <c r="H219" s="51" t="str">
        <f t="shared" si="13"/>
        <v/>
      </c>
      <c r="I219" s="51" t="str">
        <f t="shared" si="14"/>
        <v/>
      </c>
    </row>
    <row r="220" spans="4:9" x14ac:dyDescent="0.25">
      <c r="D220" s="49" t="str">
        <f t="shared" si="15"/>
        <v/>
      </c>
      <c r="E220" s="49"/>
      <c r="G220" s="49" t="str">
        <f t="shared" si="12"/>
        <v/>
      </c>
      <c r="H220" s="51" t="str">
        <f t="shared" si="13"/>
        <v/>
      </c>
      <c r="I220" s="51" t="str">
        <f t="shared" si="14"/>
        <v/>
      </c>
    </row>
    <row r="221" spans="4:9" x14ac:dyDescent="0.25">
      <c r="D221" s="49" t="str">
        <f t="shared" si="15"/>
        <v/>
      </c>
      <c r="E221" s="49"/>
      <c r="G221" s="49" t="str">
        <f t="shared" si="12"/>
        <v/>
      </c>
      <c r="H221" s="51" t="str">
        <f t="shared" si="13"/>
        <v/>
      </c>
      <c r="I221" s="51" t="str">
        <f t="shared" si="14"/>
        <v/>
      </c>
    </row>
    <row r="222" spans="4:9" x14ac:dyDescent="0.25">
      <c r="D222" s="49" t="str">
        <f t="shared" si="15"/>
        <v/>
      </c>
      <c r="E222" s="49"/>
      <c r="G222" s="49" t="str">
        <f t="shared" si="12"/>
        <v/>
      </c>
      <c r="H222" s="51" t="str">
        <f t="shared" si="13"/>
        <v/>
      </c>
      <c r="I222" s="51" t="str">
        <f t="shared" si="14"/>
        <v/>
      </c>
    </row>
    <row r="223" spans="4:9" x14ac:dyDescent="0.25">
      <c r="D223" s="49" t="str">
        <f t="shared" si="15"/>
        <v/>
      </c>
      <c r="E223" s="49"/>
      <c r="G223" s="49" t="str">
        <f t="shared" si="12"/>
        <v/>
      </c>
      <c r="H223" s="51" t="str">
        <f t="shared" si="13"/>
        <v/>
      </c>
      <c r="I223" s="51" t="str">
        <f t="shared" si="14"/>
        <v/>
      </c>
    </row>
    <row r="224" spans="4:9" x14ac:dyDescent="0.25">
      <c r="D224" s="49" t="str">
        <f t="shared" si="15"/>
        <v/>
      </c>
      <c r="E224" s="49"/>
      <c r="G224" s="49" t="str">
        <f t="shared" si="12"/>
        <v/>
      </c>
      <c r="H224" s="51" t="str">
        <f t="shared" si="13"/>
        <v/>
      </c>
      <c r="I224" s="51" t="str">
        <f t="shared" si="14"/>
        <v/>
      </c>
    </row>
    <row r="225" spans="4:9" x14ac:dyDescent="0.25">
      <c r="D225" s="49" t="str">
        <f t="shared" si="15"/>
        <v/>
      </c>
      <c r="E225" s="49"/>
      <c r="G225" s="49" t="str">
        <f t="shared" si="12"/>
        <v/>
      </c>
      <c r="H225" s="51" t="str">
        <f t="shared" si="13"/>
        <v/>
      </c>
      <c r="I225" s="51" t="str">
        <f t="shared" si="14"/>
        <v/>
      </c>
    </row>
    <row r="226" spans="4:9" x14ac:dyDescent="0.25">
      <c r="D226" s="49" t="str">
        <f t="shared" si="15"/>
        <v/>
      </c>
      <c r="E226" s="49"/>
      <c r="G226" s="49" t="str">
        <f t="shared" si="12"/>
        <v/>
      </c>
      <c r="H226" s="51" t="str">
        <f t="shared" si="13"/>
        <v/>
      </c>
      <c r="I226" s="51" t="str">
        <f t="shared" si="14"/>
        <v/>
      </c>
    </row>
    <row r="227" spans="4:9" x14ac:dyDescent="0.25">
      <c r="D227" s="49" t="str">
        <f t="shared" si="15"/>
        <v/>
      </c>
      <c r="E227" s="49"/>
      <c r="G227" s="49" t="str">
        <f t="shared" si="12"/>
        <v/>
      </c>
      <c r="H227" s="51" t="str">
        <f t="shared" si="13"/>
        <v/>
      </c>
      <c r="I227" s="51" t="str">
        <f t="shared" si="14"/>
        <v/>
      </c>
    </row>
    <row r="228" spans="4:9" x14ac:dyDescent="0.25">
      <c r="D228" s="49" t="str">
        <f t="shared" si="15"/>
        <v/>
      </c>
      <c r="E228" s="49"/>
      <c r="G228" s="49" t="str">
        <f t="shared" si="12"/>
        <v/>
      </c>
      <c r="H228" s="51" t="str">
        <f t="shared" si="13"/>
        <v/>
      </c>
      <c r="I228" s="51" t="str">
        <f t="shared" si="14"/>
        <v/>
      </c>
    </row>
    <row r="229" spans="4:9" x14ac:dyDescent="0.25">
      <c r="D229" s="49" t="str">
        <f t="shared" si="15"/>
        <v/>
      </c>
      <c r="E229" s="49"/>
      <c r="G229" s="49" t="str">
        <f t="shared" si="12"/>
        <v/>
      </c>
      <c r="H229" s="51" t="str">
        <f t="shared" si="13"/>
        <v/>
      </c>
      <c r="I229" s="51" t="str">
        <f t="shared" si="14"/>
        <v/>
      </c>
    </row>
    <row r="230" spans="4:9" x14ac:dyDescent="0.25">
      <c r="D230" s="49" t="str">
        <f t="shared" si="15"/>
        <v/>
      </c>
      <c r="E230" s="49"/>
      <c r="G230" s="49" t="str">
        <f t="shared" si="12"/>
        <v/>
      </c>
      <c r="H230" s="51" t="str">
        <f t="shared" si="13"/>
        <v/>
      </c>
      <c r="I230" s="51" t="str">
        <f t="shared" si="14"/>
        <v/>
      </c>
    </row>
    <row r="231" spans="4:9" x14ac:dyDescent="0.25">
      <c r="D231" s="49" t="str">
        <f t="shared" si="15"/>
        <v/>
      </c>
      <c r="E231" s="49"/>
      <c r="G231" s="49" t="str">
        <f t="shared" si="12"/>
        <v/>
      </c>
      <c r="H231" s="51" t="str">
        <f t="shared" si="13"/>
        <v/>
      </c>
      <c r="I231" s="51" t="str">
        <f t="shared" si="14"/>
        <v/>
      </c>
    </row>
    <row r="232" spans="4:9" x14ac:dyDescent="0.25">
      <c r="D232" s="49" t="str">
        <f t="shared" si="15"/>
        <v/>
      </c>
      <c r="E232" s="49"/>
      <c r="G232" s="49" t="str">
        <f t="shared" si="12"/>
        <v/>
      </c>
      <c r="H232" s="51" t="str">
        <f t="shared" si="13"/>
        <v/>
      </c>
      <c r="I232" s="51" t="str">
        <f t="shared" si="14"/>
        <v/>
      </c>
    </row>
    <row r="233" spans="4:9" x14ac:dyDescent="0.25">
      <c r="D233" s="49" t="str">
        <f t="shared" si="15"/>
        <v/>
      </c>
      <c r="E233" s="49"/>
      <c r="G233" s="49" t="str">
        <f t="shared" si="12"/>
        <v/>
      </c>
      <c r="H233" s="51" t="str">
        <f t="shared" si="13"/>
        <v/>
      </c>
      <c r="I233" s="51" t="str">
        <f t="shared" si="14"/>
        <v/>
      </c>
    </row>
    <row r="234" spans="4:9" x14ac:dyDescent="0.25">
      <c r="D234" s="49" t="str">
        <f t="shared" si="15"/>
        <v/>
      </c>
      <c r="E234" s="49"/>
      <c r="G234" s="49" t="str">
        <f t="shared" si="12"/>
        <v/>
      </c>
      <c r="H234" s="51" t="str">
        <f t="shared" si="13"/>
        <v/>
      </c>
      <c r="I234" s="51" t="str">
        <f t="shared" si="14"/>
        <v/>
      </c>
    </row>
    <row r="235" spans="4:9" x14ac:dyDescent="0.25">
      <c r="D235" s="49" t="str">
        <f t="shared" si="15"/>
        <v/>
      </c>
      <c r="E235" s="49"/>
      <c r="G235" s="49" t="str">
        <f t="shared" si="12"/>
        <v/>
      </c>
      <c r="H235" s="51" t="str">
        <f t="shared" si="13"/>
        <v/>
      </c>
      <c r="I235" s="51" t="str">
        <f t="shared" si="14"/>
        <v/>
      </c>
    </row>
    <row r="236" spans="4:9" x14ac:dyDescent="0.25">
      <c r="D236" s="49" t="str">
        <f t="shared" si="15"/>
        <v/>
      </c>
      <c r="E236" s="49"/>
      <c r="G236" s="49" t="str">
        <f t="shared" si="12"/>
        <v/>
      </c>
      <c r="H236" s="51" t="str">
        <f t="shared" si="13"/>
        <v/>
      </c>
      <c r="I236" s="51" t="str">
        <f t="shared" si="14"/>
        <v/>
      </c>
    </row>
    <row r="237" spans="4:9" x14ac:dyDescent="0.25">
      <c r="D237" s="49" t="str">
        <f t="shared" si="15"/>
        <v/>
      </c>
      <c r="E237" s="49"/>
      <c r="G237" s="49" t="str">
        <f t="shared" si="12"/>
        <v/>
      </c>
      <c r="H237" s="51" t="str">
        <f t="shared" si="13"/>
        <v/>
      </c>
      <c r="I237" s="51" t="str">
        <f t="shared" si="14"/>
        <v/>
      </c>
    </row>
    <row r="238" spans="4:9" x14ac:dyDescent="0.25">
      <c r="D238" s="49" t="str">
        <f t="shared" si="15"/>
        <v/>
      </c>
      <c r="E238" s="49"/>
      <c r="G238" s="49" t="str">
        <f t="shared" si="12"/>
        <v/>
      </c>
      <c r="H238" s="51" t="str">
        <f t="shared" si="13"/>
        <v/>
      </c>
      <c r="I238" s="51" t="str">
        <f t="shared" si="14"/>
        <v/>
      </c>
    </row>
    <row r="239" spans="4:9" x14ac:dyDescent="0.25">
      <c r="D239" s="49" t="str">
        <f t="shared" si="15"/>
        <v/>
      </c>
      <c r="E239" s="49"/>
      <c r="G239" s="49" t="str">
        <f t="shared" si="12"/>
        <v/>
      </c>
      <c r="H239" s="51" t="str">
        <f t="shared" si="13"/>
        <v/>
      </c>
      <c r="I239" s="51" t="str">
        <f t="shared" si="14"/>
        <v/>
      </c>
    </row>
    <row r="240" spans="4:9" x14ac:dyDescent="0.25">
      <c r="D240" s="49" t="str">
        <f t="shared" si="15"/>
        <v/>
      </c>
      <c r="E240" s="49"/>
      <c r="G240" s="49" t="str">
        <f t="shared" si="12"/>
        <v/>
      </c>
      <c r="H240" s="51" t="str">
        <f t="shared" si="13"/>
        <v/>
      </c>
      <c r="I240" s="51" t="str">
        <f t="shared" si="14"/>
        <v/>
      </c>
    </row>
    <row r="241" spans="4:9" x14ac:dyDescent="0.25">
      <c r="D241" s="49" t="str">
        <f t="shared" si="15"/>
        <v/>
      </c>
      <c r="E241" s="49"/>
      <c r="G241" s="49" t="str">
        <f t="shared" si="12"/>
        <v/>
      </c>
      <c r="H241" s="51" t="str">
        <f t="shared" si="13"/>
        <v/>
      </c>
      <c r="I241" s="51" t="str">
        <f t="shared" si="14"/>
        <v/>
      </c>
    </row>
    <row r="242" spans="4:9" x14ac:dyDescent="0.25">
      <c r="D242" s="49" t="str">
        <f t="shared" si="15"/>
        <v/>
      </c>
      <c r="E242" s="49"/>
      <c r="G242" s="49" t="str">
        <f t="shared" si="12"/>
        <v/>
      </c>
      <c r="H242" s="51" t="str">
        <f t="shared" si="13"/>
        <v/>
      </c>
      <c r="I242" s="51" t="str">
        <f t="shared" si="14"/>
        <v/>
      </c>
    </row>
    <row r="243" spans="4:9" x14ac:dyDescent="0.25">
      <c r="D243" s="49" t="str">
        <f t="shared" si="15"/>
        <v/>
      </c>
      <c r="E243" s="49"/>
      <c r="G243" s="49" t="str">
        <f t="shared" si="12"/>
        <v/>
      </c>
      <c r="H243" s="51" t="str">
        <f t="shared" si="13"/>
        <v/>
      </c>
      <c r="I243" s="51" t="str">
        <f t="shared" si="14"/>
        <v/>
      </c>
    </row>
    <row r="244" spans="4:9" x14ac:dyDescent="0.25">
      <c r="D244" s="49" t="str">
        <f t="shared" si="15"/>
        <v/>
      </c>
      <c r="E244" s="49"/>
      <c r="G244" s="49" t="str">
        <f t="shared" si="12"/>
        <v/>
      </c>
      <c r="H244" s="51" t="str">
        <f t="shared" si="13"/>
        <v/>
      </c>
      <c r="I244" s="51" t="str">
        <f t="shared" si="14"/>
        <v/>
      </c>
    </row>
    <row r="245" spans="4:9" x14ac:dyDescent="0.25">
      <c r="D245" s="49" t="str">
        <f t="shared" si="15"/>
        <v/>
      </c>
      <c r="E245" s="49"/>
      <c r="G245" s="49" t="str">
        <f t="shared" si="12"/>
        <v/>
      </c>
      <c r="H245" s="51" t="str">
        <f t="shared" si="13"/>
        <v/>
      </c>
      <c r="I245" s="51" t="str">
        <f t="shared" si="14"/>
        <v/>
      </c>
    </row>
    <row r="246" spans="4:9" x14ac:dyDescent="0.25">
      <c r="D246" s="49" t="str">
        <f t="shared" si="15"/>
        <v/>
      </c>
      <c r="E246" s="49"/>
      <c r="G246" s="49" t="str">
        <f t="shared" si="12"/>
        <v/>
      </c>
      <c r="H246" s="51" t="str">
        <f t="shared" si="13"/>
        <v/>
      </c>
      <c r="I246" s="51" t="str">
        <f t="shared" si="14"/>
        <v/>
      </c>
    </row>
    <row r="247" spans="4:9" x14ac:dyDescent="0.25">
      <c r="D247" s="49" t="str">
        <f t="shared" si="15"/>
        <v/>
      </c>
      <c r="E247" s="49"/>
      <c r="G247" s="49" t="str">
        <f t="shared" si="12"/>
        <v/>
      </c>
      <c r="H247" s="51" t="str">
        <f t="shared" si="13"/>
        <v/>
      </c>
      <c r="I247" s="51" t="str">
        <f t="shared" si="14"/>
        <v/>
      </c>
    </row>
    <row r="248" spans="4:9" x14ac:dyDescent="0.25">
      <c r="D248" s="49" t="str">
        <f t="shared" si="15"/>
        <v/>
      </c>
      <c r="E248" s="49"/>
      <c r="G248" s="49" t="str">
        <f t="shared" si="12"/>
        <v/>
      </c>
      <c r="H248" s="51" t="str">
        <f t="shared" si="13"/>
        <v/>
      </c>
      <c r="I248" s="51" t="str">
        <f t="shared" si="14"/>
        <v/>
      </c>
    </row>
    <row r="249" spans="4:9" x14ac:dyDescent="0.25">
      <c r="D249" s="49" t="str">
        <f t="shared" si="15"/>
        <v/>
      </c>
      <c r="E249" s="49"/>
      <c r="G249" s="49" t="str">
        <f t="shared" si="12"/>
        <v/>
      </c>
      <c r="H249" s="51" t="str">
        <f t="shared" si="13"/>
        <v/>
      </c>
      <c r="I249" s="51" t="str">
        <f t="shared" si="14"/>
        <v/>
      </c>
    </row>
    <row r="250" spans="4:9" x14ac:dyDescent="0.25">
      <c r="D250" s="49" t="str">
        <f t="shared" si="15"/>
        <v/>
      </c>
      <c r="E250" s="49"/>
      <c r="G250" s="49" t="str">
        <f t="shared" si="12"/>
        <v/>
      </c>
      <c r="H250" s="51" t="str">
        <f t="shared" si="13"/>
        <v/>
      </c>
      <c r="I250" s="51" t="str">
        <f t="shared" si="14"/>
        <v/>
      </c>
    </row>
    <row r="251" spans="4:9" x14ac:dyDescent="0.25">
      <c r="D251" s="49" t="str">
        <f t="shared" si="15"/>
        <v/>
      </c>
      <c r="E251" s="49"/>
      <c r="G251" s="49" t="str">
        <f t="shared" si="12"/>
        <v/>
      </c>
      <c r="H251" s="51" t="str">
        <f t="shared" si="13"/>
        <v/>
      </c>
      <c r="I251" s="51" t="str">
        <f t="shared" si="14"/>
        <v/>
      </c>
    </row>
    <row r="252" spans="4:9" x14ac:dyDescent="0.25">
      <c r="D252" s="49" t="str">
        <f t="shared" si="15"/>
        <v/>
      </c>
      <c r="E252" s="49"/>
      <c r="G252" s="49" t="str">
        <f t="shared" si="12"/>
        <v/>
      </c>
      <c r="H252" s="51" t="str">
        <f t="shared" si="13"/>
        <v/>
      </c>
      <c r="I252" s="51" t="str">
        <f t="shared" si="14"/>
        <v/>
      </c>
    </row>
    <row r="253" spans="4:9" x14ac:dyDescent="0.25">
      <c r="D253" s="49" t="str">
        <f t="shared" si="15"/>
        <v/>
      </c>
      <c r="E253" s="49"/>
      <c r="G253" s="49" t="str">
        <f t="shared" si="12"/>
        <v/>
      </c>
      <c r="H253" s="51" t="str">
        <f t="shared" si="13"/>
        <v/>
      </c>
      <c r="I253" s="51" t="str">
        <f t="shared" si="14"/>
        <v/>
      </c>
    </row>
    <row r="254" spans="4:9" x14ac:dyDescent="0.25">
      <c r="D254" s="49" t="str">
        <f t="shared" si="15"/>
        <v/>
      </c>
      <c r="E254" s="49"/>
      <c r="G254" s="49" t="str">
        <f t="shared" si="12"/>
        <v/>
      </c>
      <c r="H254" s="51" t="str">
        <f t="shared" si="13"/>
        <v/>
      </c>
      <c r="I254" s="51" t="str">
        <f t="shared" si="14"/>
        <v/>
      </c>
    </row>
    <row r="255" spans="4:9" x14ac:dyDescent="0.25">
      <c r="D255" s="49" t="str">
        <f t="shared" si="15"/>
        <v/>
      </c>
      <c r="E255" s="49"/>
      <c r="G255" s="49" t="str">
        <f t="shared" si="12"/>
        <v/>
      </c>
      <c r="H255" s="51" t="str">
        <f t="shared" si="13"/>
        <v/>
      </c>
      <c r="I255" s="51" t="str">
        <f t="shared" si="14"/>
        <v/>
      </c>
    </row>
    <row r="256" spans="4:9" x14ac:dyDescent="0.25">
      <c r="D256" s="49" t="str">
        <f t="shared" si="15"/>
        <v/>
      </c>
      <c r="E256" s="49"/>
      <c r="G256" s="49" t="str">
        <f t="shared" si="12"/>
        <v/>
      </c>
      <c r="H256" s="51" t="str">
        <f t="shared" si="13"/>
        <v/>
      </c>
      <c r="I256" s="51" t="str">
        <f t="shared" si="14"/>
        <v/>
      </c>
    </row>
    <row r="257" spans="4:9" x14ac:dyDescent="0.25">
      <c r="D257" s="49" t="str">
        <f t="shared" si="15"/>
        <v/>
      </c>
      <c r="E257" s="49"/>
      <c r="G257" s="49" t="str">
        <f t="shared" si="12"/>
        <v/>
      </c>
      <c r="H257" s="51" t="str">
        <f t="shared" si="13"/>
        <v/>
      </c>
      <c r="I257" s="51" t="str">
        <f t="shared" si="14"/>
        <v/>
      </c>
    </row>
    <row r="258" spans="4:9" x14ac:dyDescent="0.25">
      <c r="D258" s="49" t="str">
        <f t="shared" si="15"/>
        <v/>
      </c>
      <c r="E258" s="49"/>
      <c r="G258" s="49" t="str">
        <f t="shared" si="12"/>
        <v/>
      </c>
      <c r="H258" s="51" t="str">
        <f t="shared" si="13"/>
        <v/>
      </c>
      <c r="I258" s="51" t="str">
        <f t="shared" si="14"/>
        <v/>
      </c>
    </row>
    <row r="259" spans="4:9" x14ac:dyDescent="0.25">
      <c r="D259" s="49" t="str">
        <f t="shared" si="15"/>
        <v/>
      </c>
      <c r="E259" s="49"/>
      <c r="G259" s="49" t="str">
        <f t="shared" si="12"/>
        <v/>
      </c>
      <c r="H259" s="51" t="str">
        <f t="shared" si="13"/>
        <v/>
      </c>
      <c r="I259" s="51" t="str">
        <f t="shared" si="14"/>
        <v/>
      </c>
    </row>
    <row r="260" spans="4:9" x14ac:dyDescent="0.25">
      <c r="D260" s="49" t="str">
        <f t="shared" si="15"/>
        <v/>
      </c>
      <c r="E260" s="49"/>
      <c r="G260" s="49" t="str">
        <f t="shared" ref="G260:G323" si="16">IF(D260="","",D260^2)</f>
        <v/>
      </c>
      <c r="H260" s="51" t="str">
        <f t="shared" ref="H260:H323" si="17">IF(D260="","",ABS(D260))</f>
        <v/>
      </c>
      <c r="I260" s="51" t="str">
        <f t="shared" ref="I260:I323" si="18">IF(D260="","",ABS(D260)^2)</f>
        <v/>
      </c>
    </row>
    <row r="261" spans="4:9" x14ac:dyDescent="0.25">
      <c r="D261" s="49" t="str">
        <f t="shared" si="15"/>
        <v/>
      </c>
      <c r="E261" s="49"/>
      <c r="G261" s="49" t="str">
        <f t="shared" si="16"/>
        <v/>
      </c>
      <c r="H261" s="51" t="str">
        <f t="shared" si="17"/>
        <v/>
      </c>
      <c r="I261" s="51" t="str">
        <f t="shared" si="18"/>
        <v/>
      </c>
    </row>
    <row r="262" spans="4:9" x14ac:dyDescent="0.25">
      <c r="D262" s="49" t="str">
        <f t="shared" si="15"/>
        <v/>
      </c>
      <c r="E262" s="49"/>
      <c r="G262" s="49" t="str">
        <f t="shared" si="16"/>
        <v/>
      </c>
      <c r="H262" s="51" t="str">
        <f t="shared" si="17"/>
        <v/>
      </c>
      <c r="I262" s="51" t="str">
        <f t="shared" si="18"/>
        <v/>
      </c>
    </row>
    <row r="263" spans="4:9" x14ac:dyDescent="0.25">
      <c r="D263" s="49" t="str">
        <f t="shared" si="15"/>
        <v/>
      </c>
      <c r="E263" s="49"/>
      <c r="G263" s="49" t="str">
        <f t="shared" si="16"/>
        <v/>
      </c>
      <c r="H263" s="51" t="str">
        <f t="shared" si="17"/>
        <v/>
      </c>
      <c r="I263" s="51" t="str">
        <f t="shared" si="18"/>
        <v/>
      </c>
    </row>
    <row r="264" spans="4:9" x14ac:dyDescent="0.25">
      <c r="D264" s="49" t="str">
        <f t="shared" si="15"/>
        <v/>
      </c>
      <c r="E264" s="49"/>
      <c r="G264" s="49" t="str">
        <f t="shared" si="16"/>
        <v/>
      </c>
      <c r="H264" s="51" t="str">
        <f t="shared" si="17"/>
        <v/>
      </c>
      <c r="I264" s="51" t="str">
        <f t="shared" si="18"/>
        <v/>
      </c>
    </row>
    <row r="265" spans="4:9" x14ac:dyDescent="0.25">
      <c r="D265" s="49" t="str">
        <f t="shared" si="15"/>
        <v/>
      </c>
      <c r="E265" s="49"/>
      <c r="G265" s="49" t="str">
        <f t="shared" si="16"/>
        <v/>
      </c>
      <c r="H265" s="51" t="str">
        <f t="shared" si="17"/>
        <v/>
      </c>
      <c r="I265" s="51" t="str">
        <f t="shared" si="18"/>
        <v/>
      </c>
    </row>
    <row r="266" spans="4:9" x14ac:dyDescent="0.25">
      <c r="D266" s="49" t="str">
        <f t="shared" si="15"/>
        <v/>
      </c>
      <c r="E266" s="49"/>
      <c r="G266" s="49" t="str">
        <f t="shared" si="16"/>
        <v/>
      </c>
      <c r="H266" s="51" t="str">
        <f t="shared" si="17"/>
        <v/>
      </c>
      <c r="I266" s="51" t="str">
        <f t="shared" si="18"/>
        <v/>
      </c>
    </row>
    <row r="267" spans="4:9" x14ac:dyDescent="0.25">
      <c r="D267" s="49" t="str">
        <f t="shared" si="15"/>
        <v/>
      </c>
      <c r="E267" s="49"/>
      <c r="G267" s="49" t="str">
        <f t="shared" si="16"/>
        <v/>
      </c>
      <c r="H267" s="51" t="str">
        <f t="shared" si="17"/>
        <v/>
      </c>
      <c r="I267" s="51" t="str">
        <f t="shared" si="18"/>
        <v/>
      </c>
    </row>
    <row r="268" spans="4:9" x14ac:dyDescent="0.25">
      <c r="D268" s="49" t="str">
        <f t="shared" si="15"/>
        <v/>
      </c>
      <c r="E268" s="49"/>
      <c r="G268" s="49" t="str">
        <f t="shared" si="16"/>
        <v/>
      </c>
      <c r="H268" s="51" t="str">
        <f t="shared" si="17"/>
        <v/>
      </c>
      <c r="I268" s="51" t="str">
        <f t="shared" si="18"/>
        <v/>
      </c>
    </row>
    <row r="269" spans="4:9" x14ac:dyDescent="0.25">
      <c r="D269" s="49" t="str">
        <f t="shared" si="15"/>
        <v/>
      </c>
      <c r="E269" s="49"/>
      <c r="G269" s="49" t="str">
        <f t="shared" si="16"/>
        <v/>
      </c>
      <c r="H269" s="51" t="str">
        <f t="shared" si="17"/>
        <v/>
      </c>
      <c r="I269" s="51" t="str">
        <f t="shared" si="18"/>
        <v/>
      </c>
    </row>
    <row r="270" spans="4:9" x14ac:dyDescent="0.25">
      <c r="D270" s="49" t="str">
        <f t="shared" si="15"/>
        <v/>
      </c>
      <c r="E270" s="49"/>
      <c r="G270" s="49" t="str">
        <f t="shared" si="16"/>
        <v/>
      </c>
      <c r="H270" s="51" t="str">
        <f t="shared" si="17"/>
        <v/>
      </c>
      <c r="I270" s="51" t="str">
        <f t="shared" si="18"/>
        <v/>
      </c>
    </row>
    <row r="271" spans="4:9" x14ac:dyDescent="0.25">
      <c r="D271" s="49" t="str">
        <f t="shared" si="15"/>
        <v/>
      </c>
      <c r="E271" s="49"/>
      <c r="G271" s="49" t="str">
        <f t="shared" si="16"/>
        <v/>
      </c>
      <c r="H271" s="51" t="str">
        <f t="shared" si="17"/>
        <v/>
      </c>
      <c r="I271" s="51" t="str">
        <f t="shared" si="18"/>
        <v/>
      </c>
    </row>
    <row r="272" spans="4:9" x14ac:dyDescent="0.25">
      <c r="D272" s="49" t="str">
        <f t="shared" si="15"/>
        <v/>
      </c>
      <c r="E272" s="49"/>
      <c r="G272" s="49" t="str">
        <f t="shared" si="16"/>
        <v/>
      </c>
      <c r="H272" s="51" t="str">
        <f t="shared" si="17"/>
        <v/>
      </c>
      <c r="I272" s="51" t="str">
        <f t="shared" si="18"/>
        <v/>
      </c>
    </row>
    <row r="273" spans="4:9" x14ac:dyDescent="0.25">
      <c r="D273" s="49" t="str">
        <f t="shared" si="15"/>
        <v/>
      </c>
      <c r="E273" s="49"/>
      <c r="G273" s="49" t="str">
        <f t="shared" si="16"/>
        <v/>
      </c>
      <c r="H273" s="51" t="str">
        <f t="shared" si="17"/>
        <v/>
      </c>
      <c r="I273" s="51" t="str">
        <f t="shared" si="18"/>
        <v/>
      </c>
    </row>
    <row r="274" spans="4:9" x14ac:dyDescent="0.25">
      <c r="D274" s="49" t="str">
        <f t="shared" si="15"/>
        <v/>
      </c>
      <c r="E274" s="49"/>
      <c r="G274" s="49" t="str">
        <f t="shared" si="16"/>
        <v/>
      </c>
      <c r="H274" s="51" t="str">
        <f t="shared" si="17"/>
        <v/>
      </c>
      <c r="I274" s="51" t="str">
        <f t="shared" si="18"/>
        <v/>
      </c>
    </row>
    <row r="275" spans="4:9" x14ac:dyDescent="0.25">
      <c r="D275" s="49" t="str">
        <f t="shared" si="15"/>
        <v/>
      </c>
      <c r="E275" s="49"/>
      <c r="G275" s="49" t="str">
        <f t="shared" si="16"/>
        <v/>
      </c>
      <c r="H275" s="51" t="str">
        <f t="shared" si="17"/>
        <v/>
      </c>
      <c r="I275" s="51" t="str">
        <f t="shared" si="18"/>
        <v/>
      </c>
    </row>
    <row r="276" spans="4:9" x14ac:dyDescent="0.25">
      <c r="D276" s="49" t="str">
        <f t="shared" ref="D276:D339" si="19">IF(OR(A272="",B272=""),"",((A272-B272)/B272)*100)</f>
        <v/>
      </c>
      <c r="E276" s="49"/>
      <c r="G276" s="49" t="str">
        <f t="shared" si="16"/>
        <v/>
      </c>
      <c r="H276" s="51" t="str">
        <f t="shared" si="17"/>
        <v/>
      </c>
      <c r="I276" s="51" t="str">
        <f t="shared" si="18"/>
        <v/>
      </c>
    </row>
    <row r="277" spans="4:9" x14ac:dyDescent="0.25">
      <c r="D277" s="49" t="str">
        <f t="shared" si="19"/>
        <v/>
      </c>
      <c r="E277" s="49"/>
      <c r="G277" s="49" t="str">
        <f t="shared" si="16"/>
        <v/>
      </c>
      <c r="H277" s="51" t="str">
        <f t="shared" si="17"/>
        <v/>
      </c>
      <c r="I277" s="51" t="str">
        <f t="shared" si="18"/>
        <v/>
      </c>
    </row>
    <row r="278" spans="4:9" x14ac:dyDescent="0.25">
      <c r="D278" s="49" t="str">
        <f t="shared" si="19"/>
        <v/>
      </c>
      <c r="E278" s="49"/>
      <c r="G278" s="49" t="str">
        <f t="shared" si="16"/>
        <v/>
      </c>
      <c r="H278" s="51" t="str">
        <f t="shared" si="17"/>
        <v/>
      </c>
      <c r="I278" s="51" t="str">
        <f t="shared" si="18"/>
        <v/>
      </c>
    </row>
    <row r="279" spans="4:9" x14ac:dyDescent="0.25">
      <c r="D279" s="49" t="str">
        <f t="shared" si="19"/>
        <v/>
      </c>
      <c r="E279" s="49"/>
      <c r="G279" s="49" t="str">
        <f t="shared" si="16"/>
        <v/>
      </c>
      <c r="H279" s="51" t="str">
        <f t="shared" si="17"/>
        <v/>
      </c>
      <c r="I279" s="51" t="str">
        <f t="shared" si="18"/>
        <v/>
      </c>
    </row>
    <row r="280" spans="4:9" x14ac:dyDescent="0.25">
      <c r="D280" s="49" t="str">
        <f t="shared" si="19"/>
        <v/>
      </c>
      <c r="E280" s="49"/>
      <c r="G280" s="49" t="str">
        <f t="shared" si="16"/>
        <v/>
      </c>
      <c r="H280" s="51" t="str">
        <f t="shared" si="17"/>
        <v/>
      </c>
      <c r="I280" s="51" t="str">
        <f t="shared" si="18"/>
        <v/>
      </c>
    </row>
    <row r="281" spans="4:9" x14ac:dyDescent="0.25">
      <c r="D281" s="49" t="str">
        <f t="shared" si="19"/>
        <v/>
      </c>
      <c r="E281" s="49"/>
      <c r="G281" s="49" t="str">
        <f t="shared" si="16"/>
        <v/>
      </c>
      <c r="H281" s="51" t="str">
        <f t="shared" si="17"/>
        <v/>
      </c>
      <c r="I281" s="51" t="str">
        <f t="shared" si="18"/>
        <v/>
      </c>
    </row>
    <row r="282" spans="4:9" x14ac:dyDescent="0.25">
      <c r="D282" s="49" t="str">
        <f t="shared" si="19"/>
        <v/>
      </c>
      <c r="E282" s="49"/>
      <c r="G282" s="49" t="str">
        <f t="shared" si="16"/>
        <v/>
      </c>
      <c r="H282" s="51" t="str">
        <f t="shared" si="17"/>
        <v/>
      </c>
      <c r="I282" s="51" t="str">
        <f t="shared" si="18"/>
        <v/>
      </c>
    </row>
    <row r="283" spans="4:9" x14ac:dyDescent="0.25">
      <c r="D283" s="49" t="str">
        <f t="shared" si="19"/>
        <v/>
      </c>
      <c r="E283" s="49"/>
      <c r="G283" s="49" t="str">
        <f t="shared" si="16"/>
        <v/>
      </c>
      <c r="H283" s="51" t="str">
        <f t="shared" si="17"/>
        <v/>
      </c>
      <c r="I283" s="51" t="str">
        <f t="shared" si="18"/>
        <v/>
      </c>
    </row>
    <row r="284" spans="4:9" x14ac:dyDescent="0.25">
      <c r="D284" s="49" t="str">
        <f t="shared" si="19"/>
        <v/>
      </c>
      <c r="E284" s="49"/>
      <c r="G284" s="49" t="str">
        <f t="shared" si="16"/>
        <v/>
      </c>
      <c r="H284" s="51" t="str">
        <f t="shared" si="17"/>
        <v/>
      </c>
      <c r="I284" s="51" t="str">
        <f t="shared" si="18"/>
        <v/>
      </c>
    </row>
    <row r="285" spans="4:9" x14ac:dyDescent="0.25">
      <c r="D285" s="49" t="str">
        <f t="shared" si="19"/>
        <v/>
      </c>
      <c r="E285" s="49"/>
      <c r="G285" s="49" t="str">
        <f t="shared" si="16"/>
        <v/>
      </c>
      <c r="H285" s="51" t="str">
        <f t="shared" si="17"/>
        <v/>
      </c>
      <c r="I285" s="51" t="str">
        <f t="shared" si="18"/>
        <v/>
      </c>
    </row>
    <row r="286" spans="4:9" x14ac:dyDescent="0.25">
      <c r="D286" s="49" t="str">
        <f t="shared" si="19"/>
        <v/>
      </c>
      <c r="E286" s="49"/>
      <c r="G286" s="49" t="str">
        <f t="shared" si="16"/>
        <v/>
      </c>
      <c r="H286" s="51" t="str">
        <f t="shared" si="17"/>
        <v/>
      </c>
      <c r="I286" s="51" t="str">
        <f t="shared" si="18"/>
        <v/>
      </c>
    </row>
    <row r="287" spans="4:9" x14ac:dyDescent="0.25">
      <c r="D287" s="49" t="str">
        <f t="shared" si="19"/>
        <v/>
      </c>
      <c r="E287" s="49"/>
      <c r="G287" s="49" t="str">
        <f t="shared" si="16"/>
        <v/>
      </c>
      <c r="H287" s="51" t="str">
        <f t="shared" si="17"/>
        <v/>
      </c>
      <c r="I287" s="51" t="str">
        <f t="shared" si="18"/>
        <v/>
      </c>
    </row>
    <row r="288" spans="4:9" x14ac:dyDescent="0.25">
      <c r="D288" s="49" t="str">
        <f t="shared" si="19"/>
        <v/>
      </c>
      <c r="E288" s="49"/>
      <c r="G288" s="49" t="str">
        <f t="shared" si="16"/>
        <v/>
      </c>
      <c r="H288" s="51" t="str">
        <f t="shared" si="17"/>
        <v/>
      </c>
      <c r="I288" s="51" t="str">
        <f t="shared" si="18"/>
        <v/>
      </c>
    </row>
    <row r="289" spans="4:9" x14ac:dyDescent="0.25">
      <c r="D289" s="49" t="str">
        <f t="shared" si="19"/>
        <v/>
      </c>
      <c r="E289" s="49"/>
      <c r="G289" s="49" t="str">
        <f t="shared" si="16"/>
        <v/>
      </c>
      <c r="H289" s="51" t="str">
        <f t="shared" si="17"/>
        <v/>
      </c>
      <c r="I289" s="51" t="str">
        <f t="shared" si="18"/>
        <v/>
      </c>
    </row>
    <row r="290" spans="4:9" x14ac:dyDescent="0.25">
      <c r="D290" s="49" t="str">
        <f t="shared" si="19"/>
        <v/>
      </c>
      <c r="E290" s="49"/>
      <c r="G290" s="49" t="str">
        <f t="shared" si="16"/>
        <v/>
      </c>
      <c r="H290" s="51" t="str">
        <f t="shared" si="17"/>
        <v/>
      </c>
      <c r="I290" s="51" t="str">
        <f t="shared" si="18"/>
        <v/>
      </c>
    </row>
    <row r="291" spans="4:9" x14ac:dyDescent="0.25">
      <c r="D291" s="49" t="str">
        <f t="shared" si="19"/>
        <v/>
      </c>
      <c r="E291" s="49"/>
      <c r="G291" s="49" t="str">
        <f t="shared" si="16"/>
        <v/>
      </c>
      <c r="H291" s="51" t="str">
        <f t="shared" si="17"/>
        <v/>
      </c>
      <c r="I291" s="51" t="str">
        <f t="shared" si="18"/>
        <v/>
      </c>
    </row>
    <row r="292" spans="4:9" x14ac:dyDescent="0.25">
      <c r="D292" s="49" t="str">
        <f t="shared" si="19"/>
        <v/>
      </c>
      <c r="E292" s="49"/>
      <c r="G292" s="49" t="str">
        <f t="shared" si="16"/>
        <v/>
      </c>
      <c r="H292" s="51" t="str">
        <f t="shared" si="17"/>
        <v/>
      </c>
      <c r="I292" s="51" t="str">
        <f t="shared" si="18"/>
        <v/>
      </c>
    </row>
    <row r="293" spans="4:9" x14ac:dyDescent="0.25">
      <c r="D293" s="49" t="str">
        <f t="shared" si="19"/>
        <v/>
      </c>
      <c r="E293" s="49"/>
      <c r="G293" s="49" t="str">
        <f t="shared" si="16"/>
        <v/>
      </c>
      <c r="H293" s="51" t="str">
        <f t="shared" si="17"/>
        <v/>
      </c>
      <c r="I293" s="51" t="str">
        <f t="shared" si="18"/>
        <v/>
      </c>
    </row>
    <row r="294" spans="4:9" x14ac:dyDescent="0.25">
      <c r="D294" s="49" t="str">
        <f t="shared" si="19"/>
        <v/>
      </c>
      <c r="E294" s="49"/>
      <c r="G294" s="49" t="str">
        <f t="shared" si="16"/>
        <v/>
      </c>
      <c r="H294" s="51" t="str">
        <f t="shared" si="17"/>
        <v/>
      </c>
      <c r="I294" s="51" t="str">
        <f t="shared" si="18"/>
        <v/>
      </c>
    </row>
    <row r="295" spans="4:9" x14ac:dyDescent="0.25">
      <c r="D295" s="49" t="str">
        <f t="shared" si="19"/>
        <v/>
      </c>
      <c r="E295" s="49"/>
      <c r="G295" s="49" t="str">
        <f t="shared" si="16"/>
        <v/>
      </c>
      <c r="H295" s="51" t="str">
        <f t="shared" si="17"/>
        <v/>
      </c>
      <c r="I295" s="51" t="str">
        <f t="shared" si="18"/>
        <v/>
      </c>
    </row>
    <row r="296" spans="4:9" x14ac:dyDescent="0.25">
      <c r="D296" s="49" t="str">
        <f t="shared" si="19"/>
        <v/>
      </c>
      <c r="E296" s="49"/>
      <c r="G296" s="49" t="str">
        <f t="shared" si="16"/>
        <v/>
      </c>
      <c r="H296" s="51" t="str">
        <f t="shared" si="17"/>
        <v/>
      </c>
      <c r="I296" s="51" t="str">
        <f t="shared" si="18"/>
        <v/>
      </c>
    </row>
    <row r="297" spans="4:9" x14ac:dyDescent="0.25">
      <c r="D297" s="49" t="str">
        <f t="shared" si="19"/>
        <v/>
      </c>
      <c r="E297" s="49"/>
      <c r="G297" s="49" t="str">
        <f t="shared" si="16"/>
        <v/>
      </c>
      <c r="H297" s="51" t="str">
        <f t="shared" si="17"/>
        <v/>
      </c>
      <c r="I297" s="51" t="str">
        <f t="shared" si="18"/>
        <v/>
      </c>
    </row>
    <row r="298" spans="4:9" x14ac:dyDescent="0.25">
      <c r="D298" s="49" t="str">
        <f t="shared" si="19"/>
        <v/>
      </c>
      <c r="E298" s="49"/>
      <c r="G298" s="49" t="str">
        <f t="shared" si="16"/>
        <v/>
      </c>
      <c r="H298" s="51" t="str">
        <f t="shared" si="17"/>
        <v/>
      </c>
      <c r="I298" s="51" t="str">
        <f t="shared" si="18"/>
        <v/>
      </c>
    </row>
    <row r="299" spans="4:9" x14ac:dyDescent="0.25">
      <c r="D299" s="49" t="str">
        <f t="shared" si="19"/>
        <v/>
      </c>
      <c r="E299" s="49"/>
      <c r="G299" s="49" t="str">
        <f t="shared" si="16"/>
        <v/>
      </c>
      <c r="H299" s="51" t="str">
        <f t="shared" si="17"/>
        <v/>
      </c>
      <c r="I299" s="51" t="str">
        <f t="shared" si="18"/>
        <v/>
      </c>
    </row>
    <row r="300" spans="4:9" x14ac:dyDescent="0.25">
      <c r="D300" s="49" t="str">
        <f t="shared" si="19"/>
        <v/>
      </c>
      <c r="E300" s="49"/>
      <c r="G300" s="49" t="str">
        <f t="shared" si="16"/>
        <v/>
      </c>
      <c r="H300" s="51" t="str">
        <f t="shared" si="17"/>
        <v/>
      </c>
      <c r="I300" s="51" t="str">
        <f t="shared" si="18"/>
        <v/>
      </c>
    </row>
    <row r="301" spans="4:9" x14ac:dyDescent="0.25">
      <c r="D301" s="49" t="str">
        <f t="shared" si="19"/>
        <v/>
      </c>
      <c r="E301" s="49"/>
      <c r="G301" s="49" t="str">
        <f t="shared" si="16"/>
        <v/>
      </c>
      <c r="H301" s="51" t="str">
        <f t="shared" si="17"/>
        <v/>
      </c>
      <c r="I301" s="51" t="str">
        <f t="shared" si="18"/>
        <v/>
      </c>
    </row>
    <row r="302" spans="4:9" x14ac:dyDescent="0.25">
      <c r="D302" s="49" t="str">
        <f t="shared" si="19"/>
        <v/>
      </c>
      <c r="E302" s="49"/>
      <c r="G302" s="49" t="str">
        <f t="shared" si="16"/>
        <v/>
      </c>
      <c r="H302" s="51" t="str">
        <f t="shared" si="17"/>
        <v/>
      </c>
      <c r="I302" s="51" t="str">
        <f t="shared" si="18"/>
        <v/>
      </c>
    </row>
    <row r="303" spans="4:9" x14ac:dyDescent="0.25">
      <c r="D303" s="49" t="str">
        <f t="shared" si="19"/>
        <v/>
      </c>
      <c r="E303" s="49"/>
      <c r="G303" s="49" t="str">
        <f t="shared" si="16"/>
        <v/>
      </c>
      <c r="H303" s="51" t="str">
        <f t="shared" si="17"/>
        <v/>
      </c>
      <c r="I303" s="51" t="str">
        <f t="shared" si="18"/>
        <v/>
      </c>
    </row>
    <row r="304" spans="4:9" x14ac:dyDescent="0.25">
      <c r="D304" s="49" t="str">
        <f t="shared" si="19"/>
        <v/>
      </c>
      <c r="E304" s="49"/>
      <c r="G304" s="49" t="str">
        <f t="shared" si="16"/>
        <v/>
      </c>
      <c r="H304" s="51" t="str">
        <f t="shared" si="17"/>
        <v/>
      </c>
      <c r="I304" s="51" t="str">
        <f t="shared" si="18"/>
        <v/>
      </c>
    </row>
    <row r="305" spans="4:9" x14ac:dyDescent="0.25">
      <c r="D305" s="49" t="str">
        <f t="shared" si="19"/>
        <v/>
      </c>
      <c r="E305" s="49"/>
      <c r="G305" s="49" t="str">
        <f t="shared" si="16"/>
        <v/>
      </c>
      <c r="H305" s="51" t="str">
        <f t="shared" si="17"/>
        <v/>
      </c>
      <c r="I305" s="51" t="str">
        <f t="shared" si="18"/>
        <v/>
      </c>
    </row>
    <row r="306" spans="4:9" x14ac:dyDescent="0.25">
      <c r="D306" s="49" t="str">
        <f t="shared" si="19"/>
        <v/>
      </c>
      <c r="E306" s="49"/>
      <c r="G306" s="49" t="str">
        <f t="shared" si="16"/>
        <v/>
      </c>
      <c r="H306" s="51" t="str">
        <f t="shared" si="17"/>
        <v/>
      </c>
      <c r="I306" s="51" t="str">
        <f t="shared" si="18"/>
        <v/>
      </c>
    </row>
    <row r="307" spans="4:9" x14ac:dyDescent="0.25">
      <c r="D307" s="49" t="str">
        <f t="shared" si="19"/>
        <v/>
      </c>
      <c r="E307" s="49"/>
      <c r="G307" s="49" t="str">
        <f t="shared" si="16"/>
        <v/>
      </c>
      <c r="H307" s="51" t="str">
        <f t="shared" si="17"/>
        <v/>
      </c>
      <c r="I307" s="51" t="str">
        <f t="shared" si="18"/>
        <v/>
      </c>
    </row>
    <row r="308" spans="4:9" x14ac:dyDescent="0.25">
      <c r="D308" s="49" t="str">
        <f t="shared" si="19"/>
        <v/>
      </c>
      <c r="E308" s="49"/>
      <c r="G308" s="49" t="str">
        <f t="shared" si="16"/>
        <v/>
      </c>
      <c r="H308" s="51" t="str">
        <f t="shared" si="17"/>
        <v/>
      </c>
      <c r="I308" s="51" t="str">
        <f t="shared" si="18"/>
        <v/>
      </c>
    </row>
    <row r="309" spans="4:9" x14ac:dyDescent="0.25">
      <c r="D309" s="49" t="str">
        <f t="shared" si="19"/>
        <v/>
      </c>
      <c r="E309" s="49"/>
      <c r="G309" s="49" t="str">
        <f t="shared" si="16"/>
        <v/>
      </c>
      <c r="H309" s="51" t="str">
        <f t="shared" si="17"/>
        <v/>
      </c>
      <c r="I309" s="51" t="str">
        <f t="shared" si="18"/>
        <v/>
      </c>
    </row>
    <row r="310" spans="4:9" x14ac:dyDescent="0.25">
      <c r="D310" s="49" t="str">
        <f t="shared" si="19"/>
        <v/>
      </c>
      <c r="E310" s="49"/>
      <c r="G310" s="49" t="str">
        <f t="shared" si="16"/>
        <v/>
      </c>
      <c r="H310" s="51" t="str">
        <f t="shared" si="17"/>
        <v/>
      </c>
      <c r="I310" s="51" t="str">
        <f t="shared" si="18"/>
        <v/>
      </c>
    </row>
    <row r="311" spans="4:9" x14ac:dyDescent="0.25">
      <c r="D311" s="49" t="str">
        <f t="shared" si="19"/>
        <v/>
      </c>
      <c r="E311" s="49"/>
      <c r="G311" s="49" t="str">
        <f t="shared" si="16"/>
        <v/>
      </c>
      <c r="H311" s="51" t="str">
        <f t="shared" si="17"/>
        <v/>
      </c>
      <c r="I311" s="51" t="str">
        <f t="shared" si="18"/>
        <v/>
      </c>
    </row>
    <row r="312" spans="4:9" x14ac:dyDescent="0.25">
      <c r="D312" s="49" t="str">
        <f t="shared" si="19"/>
        <v/>
      </c>
      <c r="E312" s="49"/>
      <c r="G312" s="49" t="str">
        <f t="shared" si="16"/>
        <v/>
      </c>
      <c r="H312" s="51" t="str">
        <f t="shared" si="17"/>
        <v/>
      </c>
      <c r="I312" s="51" t="str">
        <f t="shared" si="18"/>
        <v/>
      </c>
    </row>
    <row r="313" spans="4:9" x14ac:dyDescent="0.25">
      <c r="D313" s="49" t="str">
        <f t="shared" si="19"/>
        <v/>
      </c>
      <c r="E313" s="49"/>
      <c r="G313" s="49" t="str">
        <f t="shared" si="16"/>
        <v/>
      </c>
      <c r="H313" s="51" t="str">
        <f t="shared" si="17"/>
        <v/>
      </c>
      <c r="I313" s="51" t="str">
        <f t="shared" si="18"/>
        <v/>
      </c>
    </row>
    <row r="314" spans="4:9" x14ac:dyDescent="0.25">
      <c r="D314" s="49" t="str">
        <f t="shared" si="19"/>
        <v/>
      </c>
      <c r="E314" s="49"/>
      <c r="G314" s="49" t="str">
        <f t="shared" si="16"/>
        <v/>
      </c>
      <c r="H314" s="51" t="str">
        <f t="shared" si="17"/>
        <v/>
      </c>
      <c r="I314" s="51" t="str">
        <f t="shared" si="18"/>
        <v/>
      </c>
    </row>
    <row r="315" spans="4:9" x14ac:dyDescent="0.25">
      <c r="D315" s="49" t="str">
        <f t="shared" si="19"/>
        <v/>
      </c>
      <c r="E315" s="49"/>
      <c r="G315" s="49" t="str">
        <f t="shared" si="16"/>
        <v/>
      </c>
      <c r="H315" s="51" t="str">
        <f t="shared" si="17"/>
        <v/>
      </c>
      <c r="I315" s="51" t="str">
        <f t="shared" si="18"/>
        <v/>
      </c>
    </row>
    <row r="316" spans="4:9" x14ac:dyDescent="0.25">
      <c r="D316" s="49" t="str">
        <f t="shared" si="19"/>
        <v/>
      </c>
      <c r="E316" s="49"/>
      <c r="G316" s="49" t="str">
        <f t="shared" si="16"/>
        <v/>
      </c>
      <c r="H316" s="51" t="str">
        <f t="shared" si="17"/>
        <v/>
      </c>
      <c r="I316" s="51" t="str">
        <f t="shared" si="18"/>
        <v/>
      </c>
    </row>
    <row r="317" spans="4:9" x14ac:dyDescent="0.25">
      <c r="D317" s="49" t="str">
        <f t="shared" si="19"/>
        <v/>
      </c>
      <c r="E317" s="49"/>
      <c r="G317" s="49" t="str">
        <f t="shared" si="16"/>
        <v/>
      </c>
      <c r="H317" s="51" t="str">
        <f t="shared" si="17"/>
        <v/>
      </c>
      <c r="I317" s="51" t="str">
        <f t="shared" si="18"/>
        <v/>
      </c>
    </row>
    <row r="318" spans="4:9" x14ac:dyDescent="0.25">
      <c r="D318" s="49" t="str">
        <f t="shared" si="19"/>
        <v/>
      </c>
      <c r="E318" s="49"/>
      <c r="G318" s="49" t="str">
        <f t="shared" si="16"/>
        <v/>
      </c>
      <c r="H318" s="51" t="str">
        <f t="shared" si="17"/>
        <v/>
      </c>
      <c r="I318" s="51" t="str">
        <f t="shared" si="18"/>
        <v/>
      </c>
    </row>
    <row r="319" spans="4:9" x14ac:dyDescent="0.25">
      <c r="D319" s="49" t="str">
        <f t="shared" si="19"/>
        <v/>
      </c>
      <c r="E319" s="49"/>
      <c r="G319" s="49" t="str">
        <f t="shared" si="16"/>
        <v/>
      </c>
      <c r="H319" s="51" t="str">
        <f t="shared" si="17"/>
        <v/>
      </c>
      <c r="I319" s="51" t="str">
        <f t="shared" si="18"/>
        <v/>
      </c>
    </row>
    <row r="320" spans="4:9" x14ac:dyDescent="0.25">
      <c r="D320" s="49" t="str">
        <f t="shared" si="19"/>
        <v/>
      </c>
      <c r="E320" s="49"/>
      <c r="G320" s="49" t="str">
        <f t="shared" si="16"/>
        <v/>
      </c>
      <c r="H320" s="51" t="str">
        <f t="shared" si="17"/>
        <v/>
      </c>
      <c r="I320" s="51" t="str">
        <f t="shared" si="18"/>
        <v/>
      </c>
    </row>
    <row r="321" spans="4:9" x14ac:dyDescent="0.25">
      <c r="D321" s="49" t="str">
        <f t="shared" si="19"/>
        <v/>
      </c>
      <c r="E321" s="49"/>
      <c r="G321" s="49" t="str">
        <f t="shared" si="16"/>
        <v/>
      </c>
      <c r="H321" s="51" t="str">
        <f t="shared" si="17"/>
        <v/>
      </c>
      <c r="I321" s="51" t="str">
        <f t="shared" si="18"/>
        <v/>
      </c>
    </row>
    <row r="322" spans="4:9" x14ac:dyDescent="0.25">
      <c r="D322" s="49" t="str">
        <f t="shared" si="19"/>
        <v/>
      </c>
      <c r="E322" s="49"/>
      <c r="G322" s="49" t="str">
        <f t="shared" si="16"/>
        <v/>
      </c>
      <c r="H322" s="51" t="str">
        <f t="shared" si="17"/>
        <v/>
      </c>
      <c r="I322" s="51" t="str">
        <f t="shared" si="18"/>
        <v/>
      </c>
    </row>
    <row r="323" spans="4:9" x14ac:dyDescent="0.25">
      <c r="D323" s="49" t="str">
        <f t="shared" si="19"/>
        <v/>
      </c>
      <c r="E323" s="49"/>
      <c r="G323" s="49" t="str">
        <f t="shared" si="16"/>
        <v/>
      </c>
      <c r="H323" s="51" t="str">
        <f t="shared" si="17"/>
        <v/>
      </c>
      <c r="I323" s="51" t="str">
        <f t="shared" si="18"/>
        <v/>
      </c>
    </row>
    <row r="324" spans="4:9" x14ac:dyDescent="0.25">
      <c r="D324" s="49" t="str">
        <f t="shared" si="19"/>
        <v/>
      </c>
      <c r="E324" s="49"/>
      <c r="G324" s="49" t="str">
        <f t="shared" ref="G324:G387" si="20">IF(D324="","",D324^2)</f>
        <v/>
      </c>
      <c r="H324" s="51" t="str">
        <f t="shared" ref="H324:H387" si="21">IF(D324="","",ABS(D324))</f>
        <v/>
      </c>
      <c r="I324" s="51" t="str">
        <f t="shared" ref="I324:I387" si="22">IF(D324="","",ABS(D324)^2)</f>
        <v/>
      </c>
    </row>
    <row r="325" spans="4:9" x14ac:dyDescent="0.25">
      <c r="D325" s="49" t="str">
        <f t="shared" si="19"/>
        <v/>
      </c>
      <c r="E325" s="49"/>
      <c r="G325" s="49" t="str">
        <f t="shared" si="20"/>
        <v/>
      </c>
      <c r="H325" s="51" t="str">
        <f t="shared" si="21"/>
        <v/>
      </c>
      <c r="I325" s="51" t="str">
        <f t="shared" si="22"/>
        <v/>
      </c>
    </row>
    <row r="326" spans="4:9" x14ac:dyDescent="0.25">
      <c r="D326" s="49" t="str">
        <f t="shared" si="19"/>
        <v/>
      </c>
      <c r="E326" s="49"/>
      <c r="G326" s="49" t="str">
        <f t="shared" si="20"/>
        <v/>
      </c>
      <c r="H326" s="51" t="str">
        <f t="shared" si="21"/>
        <v/>
      </c>
      <c r="I326" s="51" t="str">
        <f t="shared" si="22"/>
        <v/>
      </c>
    </row>
    <row r="327" spans="4:9" x14ac:dyDescent="0.25">
      <c r="D327" s="49" t="str">
        <f t="shared" si="19"/>
        <v/>
      </c>
      <c r="E327" s="49"/>
      <c r="G327" s="49" t="str">
        <f t="shared" si="20"/>
        <v/>
      </c>
      <c r="H327" s="51" t="str">
        <f t="shared" si="21"/>
        <v/>
      </c>
      <c r="I327" s="51" t="str">
        <f t="shared" si="22"/>
        <v/>
      </c>
    </row>
    <row r="328" spans="4:9" x14ac:dyDescent="0.25">
      <c r="D328" s="49" t="str">
        <f t="shared" si="19"/>
        <v/>
      </c>
      <c r="E328" s="49"/>
      <c r="G328" s="49" t="str">
        <f t="shared" si="20"/>
        <v/>
      </c>
      <c r="H328" s="51" t="str">
        <f t="shared" si="21"/>
        <v/>
      </c>
      <c r="I328" s="51" t="str">
        <f t="shared" si="22"/>
        <v/>
      </c>
    </row>
    <row r="329" spans="4:9" x14ac:dyDescent="0.25">
      <c r="D329" s="49" t="str">
        <f t="shared" si="19"/>
        <v/>
      </c>
      <c r="E329" s="49"/>
      <c r="G329" s="49" t="str">
        <f t="shared" si="20"/>
        <v/>
      </c>
      <c r="H329" s="51" t="str">
        <f t="shared" si="21"/>
        <v/>
      </c>
      <c r="I329" s="51" t="str">
        <f t="shared" si="22"/>
        <v/>
      </c>
    </row>
    <row r="330" spans="4:9" x14ac:dyDescent="0.25">
      <c r="D330" s="49" t="str">
        <f t="shared" si="19"/>
        <v/>
      </c>
      <c r="E330" s="49"/>
      <c r="G330" s="49" t="str">
        <f t="shared" si="20"/>
        <v/>
      </c>
      <c r="H330" s="51" t="str">
        <f t="shared" si="21"/>
        <v/>
      </c>
      <c r="I330" s="51" t="str">
        <f t="shared" si="22"/>
        <v/>
      </c>
    </row>
    <row r="331" spans="4:9" x14ac:dyDescent="0.25">
      <c r="D331" s="49" t="str">
        <f t="shared" si="19"/>
        <v/>
      </c>
      <c r="E331" s="49"/>
      <c r="G331" s="49" t="str">
        <f t="shared" si="20"/>
        <v/>
      </c>
      <c r="H331" s="51" t="str">
        <f t="shared" si="21"/>
        <v/>
      </c>
      <c r="I331" s="51" t="str">
        <f t="shared" si="22"/>
        <v/>
      </c>
    </row>
    <row r="332" spans="4:9" x14ac:dyDescent="0.25">
      <c r="D332" s="49" t="str">
        <f t="shared" si="19"/>
        <v/>
      </c>
      <c r="E332" s="49"/>
      <c r="G332" s="49" t="str">
        <f t="shared" si="20"/>
        <v/>
      </c>
      <c r="H332" s="51" t="str">
        <f t="shared" si="21"/>
        <v/>
      </c>
      <c r="I332" s="51" t="str">
        <f t="shared" si="22"/>
        <v/>
      </c>
    </row>
    <row r="333" spans="4:9" x14ac:dyDescent="0.25">
      <c r="D333" s="49" t="str">
        <f t="shared" si="19"/>
        <v/>
      </c>
      <c r="E333" s="49"/>
      <c r="G333" s="49" t="str">
        <f t="shared" si="20"/>
        <v/>
      </c>
      <c r="H333" s="51" t="str">
        <f t="shared" si="21"/>
        <v/>
      </c>
      <c r="I333" s="51" t="str">
        <f t="shared" si="22"/>
        <v/>
      </c>
    </row>
    <row r="334" spans="4:9" x14ac:dyDescent="0.25">
      <c r="D334" s="49" t="str">
        <f t="shared" si="19"/>
        <v/>
      </c>
      <c r="E334" s="49"/>
      <c r="G334" s="49" t="str">
        <f t="shared" si="20"/>
        <v/>
      </c>
      <c r="H334" s="51" t="str">
        <f t="shared" si="21"/>
        <v/>
      </c>
      <c r="I334" s="51" t="str">
        <f t="shared" si="22"/>
        <v/>
      </c>
    </row>
    <row r="335" spans="4:9" x14ac:dyDescent="0.25">
      <c r="D335" s="49" t="str">
        <f t="shared" si="19"/>
        <v/>
      </c>
      <c r="E335" s="49"/>
      <c r="G335" s="49" t="str">
        <f t="shared" si="20"/>
        <v/>
      </c>
      <c r="H335" s="51" t="str">
        <f t="shared" si="21"/>
        <v/>
      </c>
      <c r="I335" s="51" t="str">
        <f t="shared" si="22"/>
        <v/>
      </c>
    </row>
    <row r="336" spans="4:9" x14ac:dyDescent="0.25">
      <c r="D336" s="49" t="str">
        <f t="shared" si="19"/>
        <v/>
      </c>
      <c r="E336" s="49"/>
      <c r="G336" s="49" t="str">
        <f t="shared" si="20"/>
        <v/>
      </c>
      <c r="H336" s="51" t="str">
        <f t="shared" si="21"/>
        <v/>
      </c>
      <c r="I336" s="51" t="str">
        <f t="shared" si="22"/>
        <v/>
      </c>
    </row>
    <row r="337" spans="4:9" x14ac:dyDescent="0.25">
      <c r="D337" s="49" t="str">
        <f t="shared" si="19"/>
        <v/>
      </c>
      <c r="E337" s="49"/>
      <c r="G337" s="49" t="str">
        <f t="shared" si="20"/>
        <v/>
      </c>
      <c r="H337" s="51" t="str">
        <f t="shared" si="21"/>
        <v/>
      </c>
      <c r="I337" s="51" t="str">
        <f t="shared" si="22"/>
        <v/>
      </c>
    </row>
    <row r="338" spans="4:9" x14ac:dyDescent="0.25">
      <c r="D338" s="49" t="str">
        <f t="shared" si="19"/>
        <v/>
      </c>
      <c r="E338" s="49"/>
      <c r="G338" s="49" t="str">
        <f t="shared" si="20"/>
        <v/>
      </c>
      <c r="H338" s="51" t="str">
        <f t="shared" si="21"/>
        <v/>
      </c>
      <c r="I338" s="51" t="str">
        <f t="shared" si="22"/>
        <v/>
      </c>
    </row>
    <row r="339" spans="4:9" x14ac:dyDescent="0.25">
      <c r="D339" s="49" t="str">
        <f t="shared" si="19"/>
        <v/>
      </c>
      <c r="E339" s="49"/>
      <c r="G339" s="49" t="str">
        <f t="shared" si="20"/>
        <v/>
      </c>
      <c r="H339" s="51" t="str">
        <f t="shared" si="21"/>
        <v/>
      </c>
      <c r="I339" s="51" t="str">
        <f t="shared" si="22"/>
        <v/>
      </c>
    </row>
    <row r="340" spans="4:9" x14ac:dyDescent="0.25">
      <c r="D340" s="49" t="str">
        <f t="shared" ref="D340:D403" si="23">IF(OR(A336="",B336=""),"",((A336-B336)/B336)*100)</f>
        <v/>
      </c>
      <c r="E340" s="49"/>
      <c r="G340" s="49" t="str">
        <f t="shared" si="20"/>
        <v/>
      </c>
      <c r="H340" s="51" t="str">
        <f t="shared" si="21"/>
        <v/>
      </c>
      <c r="I340" s="51" t="str">
        <f t="shared" si="22"/>
        <v/>
      </c>
    </row>
    <row r="341" spans="4:9" x14ac:dyDescent="0.25">
      <c r="D341" s="49" t="str">
        <f t="shared" si="23"/>
        <v/>
      </c>
      <c r="E341" s="49"/>
      <c r="G341" s="49" t="str">
        <f t="shared" si="20"/>
        <v/>
      </c>
      <c r="H341" s="51" t="str">
        <f t="shared" si="21"/>
        <v/>
      </c>
      <c r="I341" s="51" t="str">
        <f t="shared" si="22"/>
        <v/>
      </c>
    </row>
    <row r="342" spans="4:9" x14ac:dyDescent="0.25">
      <c r="D342" s="49" t="str">
        <f t="shared" si="23"/>
        <v/>
      </c>
      <c r="E342" s="49"/>
      <c r="G342" s="49" t="str">
        <f t="shared" si="20"/>
        <v/>
      </c>
      <c r="H342" s="51" t="str">
        <f t="shared" si="21"/>
        <v/>
      </c>
      <c r="I342" s="51" t="str">
        <f t="shared" si="22"/>
        <v/>
      </c>
    </row>
    <row r="343" spans="4:9" x14ac:dyDescent="0.25">
      <c r="D343" s="49" t="str">
        <f t="shared" si="23"/>
        <v/>
      </c>
      <c r="E343" s="49"/>
      <c r="G343" s="49" t="str">
        <f t="shared" si="20"/>
        <v/>
      </c>
      <c r="H343" s="51" t="str">
        <f t="shared" si="21"/>
        <v/>
      </c>
      <c r="I343" s="51" t="str">
        <f t="shared" si="22"/>
        <v/>
      </c>
    </row>
    <row r="344" spans="4:9" x14ac:dyDescent="0.25">
      <c r="D344" s="49" t="str">
        <f t="shared" si="23"/>
        <v/>
      </c>
      <c r="E344" s="49"/>
      <c r="G344" s="49" t="str">
        <f t="shared" si="20"/>
        <v/>
      </c>
      <c r="H344" s="51" t="str">
        <f t="shared" si="21"/>
        <v/>
      </c>
      <c r="I344" s="51" t="str">
        <f t="shared" si="22"/>
        <v/>
      </c>
    </row>
    <row r="345" spans="4:9" x14ac:dyDescent="0.25">
      <c r="D345" s="49" t="str">
        <f t="shared" si="23"/>
        <v/>
      </c>
      <c r="E345" s="49"/>
      <c r="G345" s="49" t="str">
        <f t="shared" si="20"/>
        <v/>
      </c>
      <c r="H345" s="51" t="str">
        <f t="shared" si="21"/>
        <v/>
      </c>
      <c r="I345" s="51" t="str">
        <f t="shared" si="22"/>
        <v/>
      </c>
    </row>
    <row r="346" spans="4:9" x14ac:dyDescent="0.25">
      <c r="D346" s="49" t="str">
        <f t="shared" si="23"/>
        <v/>
      </c>
      <c r="E346" s="49"/>
      <c r="G346" s="49" t="str">
        <f t="shared" si="20"/>
        <v/>
      </c>
      <c r="H346" s="51" t="str">
        <f t="shared" si="21"/>
        <v/>
      </c>
      <c r="I346" s="51" t="str">
        <f t="shared" si="22"/>
        <v/>
      </c>
    </row>
    <row r="347" spans="4:9" x14ac:dyDescent="0.25">
      <c r="D347" s="49" t="str">
        <f t="shared" si="23"/>
        <v/>
      </c>
      <c r="E347" s="49"/>
      <c r="G347" s="49" t="str">
        <f t="shared" si="20"/>
        <v/>
      </c>
      <c r="H347" s="51" t="str">
        <f t="shared" si="21"/>
        <v/>
      </c>
      <c r="I347" s="51" t="str">
        <f t="shared" si="22"/>
        <v/>
      </c>
    </row>
    <row r="348" spans="4:9" x14ac:dyDescent="0.25">
      <c r="D348" s="49" t="str">
        <f t="shared" si="23"/>
        <v/>
      </c>
      <c r="E348" s="49"/>
      <c r="G348" s="49" t="str">
        <f t="shared" si="20"/>
        <v/>
      </c>
      <c r="H348" s="51" t="str">
        <f t="shared" si="21"/>
        <v/>
      </c>
      <c r="I348" s="51" t="str">
        <f t="shared" si="22"/>
        <v/>
      </c>
    </row>
    <row r="349" spans="4:9" x14ac:dyDescent="0.25">
      <c r="D349" s="49" t="str">
        <f t="shared" si="23"/>
        <v/>
      </c>
      <c r="E349" s="49"/>
      <c r="G349" s="49" t="str">
        <f t="shared" si="20"/>
        <v/>
      </c>
      <c r="H349" s="51" t="str">
        <f t="shared" si="21"/>
        <v/>
      </c>
      <c r="I349" s="51" t="str">
        <f t="shared" si="22"/>
        <v/>
      </c>
    </row>
    <row r="350" spans="4:9" x14ac:dyDescent="0.25">
      <c r="D350" s="49" t="str">
        <f t="shared" si="23"/>
        <v/>
      </c>
      <c r="E350" s="49"/>
      <c r="G350" s="49" t="str">
        <f t="shared" si="20"/>
        <v/>
      </c>
      <c r="H350" s="51" t="str">
        <f t="shared" si="21"/>
        <v/>
      </c>
      <c r="I350" s="51" t="str">
        <f t="shared" si="22"/>
        <v/>
      </c>
    </row>
    <row r="351" spans="4:9" x14ac:dyDescent="0.25">
      <c r="D351" s="49" t="str">
        <f t="shared" si="23"/>
        <v/>
      </c>
      <c r="E351" s="49"/>
      <c r="G351" s="49" t="str">
        <f t="shared" si="20"/>
        <v/>
      </c>
      <c r="H351" s="51" t="str">
        <f t="shared" si="21"/>
        <v/>
      </c>
      <c r="I351" s="51" t="str">
        <f t="shared" si="22"/>
        <v/>
      </c>
    </row>
    <row r="352" spans="4:9" x14ac:dyDescent="0.25">
      <c r="D352" s="49" t="str">
        <f t="shared" si="23"/>
        <v/>
      </c>
      <c r="E352" s="49"/>
      <c r="G352" s="49" t="str">
        <f t="shared" si="20"/>
        <v/>
      </c>
      <c r="H352" s="51" t="str">
        <f t="shared" si="21"/>
        <v/>
      </c>
      <c r="I352" s="51" t="str">
        <f t="shared" si="22"/>
        <v/>
      </c>
    </row>
    <row r="353" spans="4:9" x14ac:dyDescent="0.25">
      <c r="D353" s="49" t="str">
        <f t="shared" si="23"/>
        <v/>
      </c>
      <c r="E353" s="49"/>
      <c r="G353" s="49" t="str">
        <f t="shared" si="20"/>
        <v/>
      </c>
      <c r="H353" s="51" t="str">
        <f t="shared" si="21"/>
        <v/>
      </c>
      <c r="I353" s="51" t="str">
        <f t="shared" si="22"/>
        <v/>
      </c>
    </row>
    <row r="354" spans="4:9" x14ac:dyDescent="0.25">
      <c r="D354" s="49" t="str">
        <f t="shared" si="23"/>
        <v/>
      </c>
      <c r="E354" s="49"/>
      <c r="G354" s="49" t="str">
        <f t="shared" si="20"/>
        <v/>
      </c>
      <c r="H354" s="51" t="str">
        <f t="shared" si="21"/>
        <v/>
      </c>
      <c r="I354" s="51" t="str">
        <f t="shared" si="22"/>
        <v/>
      </c>
    </row>
    <row r="355" spans="4:9" x14ac:dyDescent="0.25">
      <c r="D355" s="49" t="str">
        <f t="shared" si="23"/>
        <v/>
      </c>
      <c r="E355" s="49"/>
      <c r="G355" s="49" t="str">
        <f t="shared" si="20"/>
        <v/>
      </c>
      <c r="H355" s="51" t="str">
        <f t="shared" si="21"/>
        <v/>
      </c>
      <c r="I355" s="51" t="str">
        <f t="shared" si="22"/>
        <v/>
      </c>
    </row>
    <row r="356" spans="4:9" x14ac:dyDescent="0.25">
      <c r="D356" s="49" t="str">
        <f t="shared" si="23"/>
        <v/>
      </c>
      <c r="E356" s="49"/>
      <c r="G356" s="49" t="str">
        <f t="shared" si="20"/>
        <v/>
      </c>
      <c r="H356" s="51" t="str">
        <f t="shared" si="21"/>
        <v/>
      </c>
      <c r="I356" s="51" t="str">
        <f t="shared" si="22"/>
        <v/>
      </c>
    </row>
    <row r="357" spans="4:9" x14ac:dyDescent="0.25">
      <c r="D357" s="49" t="str">
        <f t="shared" si="23"/>
        <v/>
      </c>
      <c r="E357" s="49"/>
      <c r="G357" s="49" t="str">
        <f t="shared" si="20"/>
        <v/>
      </c>
      <c r="H357" s="51" t="str">
        <f t="shared" si="21"/>
        <v/>
      </c>
      <c r="I357" s="51" t="str">
        <f t="shared" si="22"/>
        <v/>
      </c>
    </row>
    <row r="358" spans="4:9" x14ac:dyDescent="0.25">
      <c r="D358" s="49" t="str">
        <f t="shared" si="23"/>
        <v/>
      </c>
      <c r="E358" s="49"/>
      <c r="G358" s="49" t="str">
        <f t="shared" si="20"/>
        <v/>
      </c>
      <c r="H358" s="51" t="str">
        <f t="shared" si="21"/>
        <v/>
      </c>
      <c r="I358" s="51" t="str">
        <f t="shared" si="22"/>
        <v/>
      </c>
    </row>
    <row r="359" spans="4:9" x14ac:dyDescent="0.25">
      <c r="D359" s="49" t="str">
        <f t="shared" si="23"/>
        <v/>
      </c>
      <c r="E359" s="49"/>
      <c r="G359" s="49" t="str">
        <f t="shared" si="20"/>
        <v/>
      </c>
      <c r="H359" s="51" t="str">
        <f t="shared" si="21"/>
        <v/>
      </c>
      <c r="I359" s="51" t="str">
        <f t="shared" si="22"/>
        <v/>
      </c>
    </row>
    <row r="360" spans="4:9" x14ac:dyDescent="0.25">
      <c r="D360" s="49" t="str">
        <f t="shared" si="23"/>
        <v/>
      </c>
      <c r="E360" s="49"/>
      <c r="G360" s="49" t="str">
        <f t="shared" si="20"/>
        <v/>
      </c>
      <c r="H360" s="51" t="str">
        <f t="shared" si="21"/>
        <v/>
      </c>
      <c r="I360" s="51" t="str">
        <f t="shared" si="22"/>
        <v/>
      </c>
    </row>
    <row r="361" spans="4:9" x14ac:dyDescent="0.25">
      <c r="D361" s="49" t="str">
        <f t="shared" si="23"/>
        <v/>
      </c>
      <c r="E361" s="49"/>
      <c r="G361" s="49" t="str">
        <f t="shared" si="20"/>
        <v/>
      </c>
      <c r="H361" s="51" t="str">
        <f t="shared" si="21"/>
        <v/>
      </c>
      <c r="I361" s="51" t="str">
        <f t="shared" si="22"/>
        <v/>
      </c>
    </row>
    <row r="362" spans="4:9" x14ac:dyDescent="0.25">
      <c r="D362" s="49" t="str">
        <f t="shared" si="23"/>
        <v/>
      </c>
      <c r="E362" s="49"/>
      <c r="G362" s="49" t="str">
        <f t="shared" si="20"/>
        <v/>
      </c>
      <c r="H362" s="51" t="str">
        <f t="shared" si="21"/>
        <v/>
      </c>
      <c r="I362" s="51" t="str">
        <f t="shared" si="22"/>
        <v/>
      </c>
    </row>
    <row r="363" spans="4:9" x14ac:dyDescent="0.25">
      <c r="D363" s="49" t="str">
        <f t="shared" si="23"/>
        <v/>
      </c>
      <c r="E363" s="49"/>
      <c r="G363" s="49" t="str">
        <f t="shared" si="20"/>
        <v/>
      </c>
      <c r="H363" s="51" t="str">
        <f t="shared" si="21"/>
        <v/>
      </c>
      <c r="I363" s="51" t="str">
        <f t="shared" si="22"/>
        <v/>
      </c>
    </row>
    <row r="364" spans="4:9" x14ac:dyDescent="0.25">
      <c r="D364" s="49" t="str">
        <f t="shared" si="23"/>
        <v/>
      </c>
      <c r="E364" s="49"/>
      <c r="G364" s="49" t="str">
        <f t="shared" si="20"/>
        <v/>
      </c>
      <c r="H364" s="51" t="str">
        <f t="shared" si="21"/>
        <v/>
      </c>
      <c r="I364" s="51" t="str">
        <f t="shared" si="22"/>
        <v/>
      </c>
    </row>
    <row r="365" spans="4:9" x14ac:dyDescent="0.25">
      <c r="D365" s="49" t="str">
        <f t="shared" si="23"/>
        <v/>
      </c>
      <c r="E365" s="49"/>
      <c r="G365" s="49" t="str">
        <f t="shared" si="20"/>
        <v/>
      </c>
      <c r="H365" s="51" t="str">
        <f t="shared" si="21"/>
        <v/>
      </c>
      <c r="I365" s="51" t="str">
        <f t="shared" si="22"/>
        <v/>
      </c>
    </row>
    <row r="366" spans="4:9" x14ac:dyDescent="0.25">
      <c r="D366" s="49" t="str">
        <f t="shared" si="23"/>
        <v/>
      </c>
      <c r="E366" s="49"/>
      <c r="G366" s="49" t="str">
        <f t="shared" si="20"/>
        <v/>
      </c>
      <c r="H366" s="51" t="str">
        <f t="shared" si="21"/>
        <v/>
      </c>
      <c r="I366" s="51" t="str">
        <f t="shared" si="22"/>
        <v/>
      </c>
    </row>
    <row r="367" spans="4:9" x14ac:dyDescent="0.25">
      <c r="D367" s="49" t="str">
        <f t="shared" si="23"/>
        <v/>
      </c>
      <c r="E367" s="49"/>
      <c r="G367" s="49" t="str">
        <f t="shared" si="20"/>
        <v/>
      </c>
      <c r="H367" s="51" t="str">
        <f t="shared" si="21"/>
        <v/>
      </c>
      <c r="I367" s="51" t="str">
        <f t="shared" si="22"/>
        <v/>
      </c>
    </row>
    <row r="368" spans="4:9" x14ac:dyDescent="0.25">
      <c r="D368" s="49" t="str">
        <f t="shared" si="23"/>
        <v/>
      </c>
      <c r="E368" s="49"/>
      <c r="G368" s="49" t="str">
        <f t="shared" si="20"/>
        <v/>
      </c>
      <c r="H368" s="51" t="str">
        <f t="shared" si="21"/>
        <v/>
      </c>
      <c r="I368" s="51" t="str">
        <f t="shared" si="22"/>
        <v/>
      </c>
    </row>
    <row r="369" spans="4:9" x14ac:dyDescent="0.25">
      <c r="D369" s="49" t="str">
        <f t="shared" si="23"/>
        <v/>
      </c>
      <c r="E369" s="49"/>
      <c r="G369" s="49" t="str">
        <f t="shared" si="20"/>
        <v/>
      </c>
      <c r="H369" s="51" t="str">
        <f t="shared" si="21"/>
        <v/>
      </c>
      <c r="I369" s="51" t="str">
        <f t="shared" si="22"/>
        <v/>
      </c>
    </row>
    <row r="370" spans="4:9" x14ac:dyDescent="0.25">
      <c r="D370" s="49" t="str">
        <f t="shared" si="23"/>
        <v/>
      </c>
      <c r="E370" s="49"/>
      <c r="G370" s="49" t="str">
        <f t="shared" si="20"/>
        <v/>
      </c>
      <c r="H370" s="51" t="str">
        <f t="shared" si="21"/>
        <v/>
      </c>
      <c r="I370" s="51" t="str">
        <f t="shared" si="22"/>
        <v/>
      </c>
    </row>
    <row r="371" spans="4:9" x14ac:dyDescent="0.25">
      <c r="D371" s="49" t="str">
        <f t="shared" si="23"/>
        <v/>
      </c>
      <c r="E371" s="49"/>
      <c r="G371" s="49" t="str">
        <f t="shared" si="20"/>
        <v/>
      </c>
      <c r="H371" s="51" t="str">
        <f t="shared" si="21"/>
        <v/>
      </c>
      <c r="I371" s="51" t="str">
        <f t="shared" si="22"/>
        <v/>
      </c>
    </row>
    <row r="372" spans="4:9" x14ac:dyDescent="0.25">
      <c r="D372" s="49" t="str">
        <f t="shared" si="23"/>
        <v/>
      </c>
      <c r="E372" s="49"/>
      <c r="G372" s="49" t="str">
        <f t="shared" si="20"/>
        <v/>
      </c>
      <c r="H372" s="51" t="str">
        <f t="shared" si="21"/>
        <v/>
      </c>
      <c r="I372" s="51" t="str">
        <f t="shared" si="22"/>
        <v/>
      </c>
    </row>
    <row r="373" spans="4:9" x14ac:dyDescent="0.25">
      <c r="D373" s="49" t="str">
        <f t="shared" si="23"/>
        <v/>
      </c>
      <c r="E373" s="49"/>
      <c r="G373" s="49" t="str">
        <f t="shared" si="20"/>
        <v/>
      </c>
      <c r="H373" s="51" t="str">
        <f t="shared" si="21"/>
        <v/>
      </c>
      <c r="I373" s="51" t="str">
        <f t="shared" si="22"/>
        <v/>
      </c>
    </row>
    <row r="374" spans="4:9" x14ac:dyDescent="0.25">
      <c r="D374" s="49" t="str">
        <f t="shared" si="23"/>
        <v/>
      </c>
      <c r="E374" s="49"/>
      <c r="G374" s="49" t="str">
        <f t="shared" si="20"/>
        <v/>
      </c>
      <c r="H374" s="51" t="str">
        <f t="shared" si="21"/>
        <v/>
      </c>
      <c r="I374" s="51" t="str">
        <f t="shared" si="22"/>
        <v/>
      </c>
    </row>
    <row r="375" spans="4:9" x14ac:dyDescent="0.25">
      <c r="D375" s="49" t="str">
        <f t="shared" si="23"/>
        <v/>
      </c>
      <c r="E375" s="49"/>
      <c r="G375" s="49" t="str">
        <f t="shared" si="20"/>
        <v/>
      </c>
      <c r="H375" s="51" t="str">
        <f t="shared" si="21"/>
        <v/>
      </c>
      <c r="I375" s="51" t="str">
        <f t="shared" si="22"/>
        <v/>
      </c>
    </row>
    <row r="376" spans="4:9" x14ac:dyDescent="0.25">
      <c r="D376" s="49" t="str">
        <f t="shared" si="23"/>
        <v/>
      </c>
      <c r="E376" s="49"/>
      <c r="G376" s="49" t="str">
        <f t="shared" si="20"/>
        <v/>
      </c>
      <c r="H376" s="51" t="str">
        <f t="shared" si="21"/>
        <v/>
      </c>
      <c r="I376" s="51" t="str">
        <f t="shared" si="22"/>
        <v/>
      </c>
    </row>
    <row r="377" spans="4:9" x14ac:dyDescent="0.25">
      <c r="D377" s="49" t="str">
        <f t="shared" si="23"/>
        <v/>
      </c>
      <c r="E377" s="49"/>
      <c r="G377" s="49" t="str">
        <f t="shared" si="20"/>
        <v/>
      </c>
      <c r="H377" s="51" t="str">
        <f t="shared" si="21"/>
        <v/>
      </c>
      <c r="I377" s="51" t="str">
        <f t="shared" si="22"/>
        <v/>
      </c>
    </row>
    <row r="378" spans="4:9" x14ac:dyDescent="0.25">
      <c r="D378" s="49" t="str">
        <f t="shared" si="23"/>
        <v/>
      </c>
      <c r="E378" s="49"/>
      <c r="G378" s="49" t="str">
        <f t="shared" si="20"/>
        <v/>
      </c>
      <c r="H378" s="51" t="str">
        <f t="shared" si="21"/>
        <v/>
      </c>
      <c r="I378" s="51" t="str">
        <f t="shared" si="22"/>
        <v/>
      </c>
    </row>
    <row r="379" spans="4:9" x14ac:dyDescent="0.25">
      <c r="D379" s="49" t="str">
        <f t="shared" si="23"/>
        <v/>
      </c>
      <c r="E379" s="49"/>
      <c r="G379" s="49" t="str">
        <f t="shared" si="20"/>
        <v/>
      </c>
      <c r="H379" s="51" t="str">
        <f t="shared" si="21"/>
        <v/>
      </c>
      <c r="I379" s="51" t="str">
        <f t="shared" si="22"/>
        <v/>
      </c>
    </row>
    <row r="380" spans="4:9" x14ac:dyDescent="0.25">
      <c r="D380" s="49" t="str">
        <f t="shared" si="23"/>
        <v/>
      </c>
      <c r="E380" s="49"/>
      <c r="G380" s="49" t="str">
        <f t="shared" si="20"/>
        <v/>
      </c>
      <c r="H380" s="51" t="str">
        <f t="shared" si="21"/>
        <v/>
      </c>
      <c r="I380" s="51" t="str">
        <f t="shared" si="22"/>
        <v/>
      </c>
    </row>
    <row r="381" spans="4:9" x14ac:dyDescent="0.25">
      <c r="D381" s="49" t="str">
        <f t="shared" si="23"/>
        <v/>
      </c>
      <c r="E381" s="49"/>
      <c r="G381" s="49" t="str">
        <f t="shared" si="20"/>
        <v/>
      </c>
      <c r="H381" s="51" t="str">
        <f t="shared" si="21"/>
        <v/>
      </c>
      <c r="I381" s="51" t="str">
        <f t="shared" si="22"/>
        <v/>
      </c>
    </row>
    <row r="382" spans="4:9" x14ac:dyDescent="0.25">
      <c r="D382" s="49" t="str">
        <f t="shared" si="23"/>
        <v/>
      </c>
      <c r="E382" s="49"/>
      <c r="G382" s="49" t="str">
        <f t="shared" si="20"/>
        <v/>
      </c>
      <c r="H382" s="51" t="str">
        <f t="shared" si="21"/>
        <v/>
      </c>
      <c r="I382" s="51" t="str">
        <f t="shared" si="22"/>
        <v/>
      </c>
    </row>
    <row r="383" spans="4:9" x14ac:dyDescent="0.25">
      <c r="D383" s="49" t="str">
        <f t="shared" si="23"/>
        <v/>
      </c>
      <c r="E383" s="49"/>
      <c r="G383" s="49" t="str">
        <f t="shared" si="20"/>
        <v/>
      </c>
      <c r="H383" s="51" t="str">
        <f t="shared" si="21"/>
        <v/>
      </c>
      <c r="I383" s="51" t="str">
        <f t="shared" si="22"/>
        <v/>
      </c>
    </row>
    <row r="384" spans="4:9" x14ac:dyDescent="0.25">
      <c r="D384" s="49" t="str">
        <f t="shared" si="23"/>
        <v/>
      </c>
      <c r="E384" s="49"/>
      <c r="G384" s="49" t="str">
        <f t="shared" si="20"/>
        <v/>
      </c>
      <c r="H384" s="51" t="str">
        <f t="shared" si="21"/>
        <v/>
      </c>
      <c r="I384" s="51" t="str">
        <f t="shared" si="22"/>
        <v/>
      </c>
    </row>
    <row r="385" spans="4:9" x14ac:dyDescent="0.25">
      <c r="D385" s="49" t="str">
        <f t="shared" si="23"/>
        <v/>
      </c>
      <c r="E385" s="49"/>
      <c r="G385" s="49" t="str">
        <f t="shared" si="20"/>
        <v/>
      </c>
      <c r="H385" s="51" t="str">
        <f t="shared" si="21"/>
        <v/>
      </c>
      <c r="I385" s="51" t="str">
        <f t="shared" si="22"/>
        <v/>
      </c>
    </row>
    <row r="386" spans="4:9" x14ac:dyDescent="0.25">
      <c r="D386" s="49" t="str">
        <f t="shared" si="23"/>
        <v/>
      </c>
      <c r="E386" s="49"/>
      <c r="G386" s="49" t="str">
        <f t="shared" si="20"/>
        <v/>
      </c>
      <c r="H386" s="51" t="str">
        <f t="shared" si="21"/>
        <v/>
      </c>
      <c r="I386" s="51" t="str">
        <f t="shared" si="22"/>
        <v/>
      </c>
    </row>
    <row r="387" spans="4:9" x14ac:dyDescent="0.25">
      <c r="D387" s="49" t="str">
        <f t="shared" si="23"/>
        <v/>
      </c>
      <c r="E387" s="49"/>
      <c r="G387" s="49" t="str">
        <f t="shared" si="20"/>
        <v/>
      </c>
      <c r="H387" s="51" t="str">
        <f t="shared" si="21"/>
        <v/>
      </c>
      <c r="I387" s="51" t="str">
        <f t="shared" si="22"/>
        <v/>
      </c>
    </row>
    <row r="388" spans="4:9" x14ac:dyDescent="0.25">
      <c r="D388" s="49" t="str">
        <f t="shared" si="23"/>
        <v/>
      </c>
      <c r="E388" s="49"/>
      <c r="G388" s="49" t="str">
        <f t="shared" ref="G388:G451" si="24">IF(D388="","",D388^2)</f>
        <v/>
      </c>
      <c r="H388" s="51" t="str">
        <f t="shared" ref="H388:H451" si="25">IF(D388="","",ABS(D388))</f>
        <v/>
      </c>
      <c r="I388" s="51" t="str">
        <f t="shared" ref="I388:I451" si="26">IF(D388="","",ABS(D388)^2)</f>
        <v/>
      </c>
    </row>
    <row r="389" spans="4:9" x14ac:dyDescent="0.25">
      <c r="D389" s="49" t="str">
        <f t="shared" si="23"/>
        <v/>
      </c>
      <c r="E389" s="49"/>
      <c r="G389" s="49" t="str">
        <f t="shared" si="24"/>
        <v/>
      </c>
      <c r="H389" s="51" t="str">
        <f t="shared" si="25"/>
        <v/>
      </c>
      <c r="I389" s="51" t="str">
        <f t="shared" si="26"/>
        <v/>
      </c>
    </row>
    <row r="390" spans="4:9" x14ac:dyDescent="0.25">
      <c r="D390" s="49" t="str">
        <f t="shared" si="23"/>
        <v/>
      </c>
      <c r="E390" s="49"/>
      <c r="G390" s="49" t="str">
        <f t="shared" si="24"/>
        <v/>
      </c>
      <c r="H390" s="51" t="str">
        <f t="shared" si="25"/>
        <v/>
      </c>
      <c r="I390" s="51" t="str">
        <f t="shared" si="26"/>
        <v/>
      </c>
    </row>
    <row r="391" spans="4:9" x14ac:dyDescent="0.25">
      <c r="D391" s="49" t="str">
        <f t="shared" si="23"/>
        <v/>
      </c>
      <c r="E391" s="49"/>
      <c r="G391" s="49" t="str">
        <f t="shared" si="24"/>
        <v/>
      </c>
      <c r="H391" s="51" t="str">
        <f t="shared" si="25"/>
        <v/>
      </c>
      <c r="I391" s="51" t="str">
        <f t="shared" si="26"/>
        <v/>
      </c>
    </row>
    <row r="392" spans="4:9" x14ac:dyDescent="0.25">
      <c r="D392" s="49" t="str">
        <f t="shared" si="23"/>
        <v/>
      </c>
      <c r="E392" s="49"/>
      <c r="G392" s="49" t="str">
        <f t="shared" si="24"/>
        <v/>
      </c>
      <c r="H392" s="51" t="str">
        <f t="shared" si="25"/>
        <v/>
      </c>
      <c r="I392" s="51" t="str">
        <f t="shared" si="26"/>
        <v/>
      </c>
    </row>
    <row r="393" spans="4:9" x14ac:dyDescent="0.25">
      <c r="D393" s="49" t="str">
        <f t="shared" si="23"/>
        <v/>
      </c>
      <c r="E393" s="49"/>
      <c r="G393" s="49" t="str">
        <f t="shared" si="24"/>
        <v/>
      </c>
      <c r="H393" s="51" t="str">
        <f t="shared" si="25"/>
        <v/>
      </c>
      <c r="I393" s="51" t="str">
        <f t="shared" si="26"/>
        <v/>
      </c>
    </row>
    <row r="394" spans="4:9" x14ac:dyDescent="0.25">
      <c r="D394" s="49" t="str">
        <f t="shared" si="23"/>
        <v/>
      </c>
      <c r="E394" s="49"/>
      <c r="G394" s="49" t="str">
        <f t="shared" si="24"/>
        <v/>
      </c>
      <c r="H394" s="51" t="str">
        <f t="shared" si="25"/>
        <v/>
      </c>
      <c r="I394" s="51" t="str">
        <f t="shared" si="26"/>
        <v/>
      </c>
    </row>
    <row r="395" spans="4:9" x14ac:dyDescent="0.25">
      <c r="D395" s="49" t="str">
        <f t="shared" si="23"/>
        <v/>
      </c>
      <c r="E395" s="49"/>
      <c r="G395" s="49" t="str">
        <f t="shared" si="24"/>
        <v/>
      </c>
      <c r="H395" s="51" t="str">
        <f t="shared" si="25"/>
        <v/>
      </c>
      <c r="I395" s="51" t="str">
        <f t="shared" si="26"/>
        <v/>
      </c>
    </row>
    <row r="396" spans="4:9" x14ac:dyDescent="0.25">
      <c r="D396" s="49" t="str">
        <f t="shared" si="23"/>
        <v/>
      </c>
      <c r="E396" s="49"/>
      <c r="G396" s="49" t="str">
        <f t="shared" si="24"/>
        <v/>
      </c>
      <c r="H396" s="51" t="str">
        <f t="shared" si="25"/>
        <v/>
      </c>
      <c r="I396" s="51" t="str">
        <f t="shared" si="26"/>
        <v/>
      </c>
    </row>
    <row r="397" spans="4:9" x14ac:dyDescent="0.25">
      <c r="D397" s="49" t="str">
        <f t="shared" si="23"/>
        <v/>
      </c>
      <c r="E397" s="49"/>
      <c r="G397" s="49" t="str">
        <f t="shared" si="24"/>
        <v/>
      </c>
      <c r="H397" s="51" t="str">
        <f t="shared" si="25"/>
        <v/>
      </c>
      <c r="I397" s="51" t="str">
        <f t="shared" si="26"/>
        <v/>
      </c>
    </row>
    <row r="398" spans="4:9" x14ac:dyDescent="0.25">
      <c r="D398" s="49" t="str">
        <f t="shared" si="23"/>
        <v/>
      </c>
      <c r="E398" s="49"/>
      <c r="G398" s="49" t="str">
        <f t="shared" si="24"/>
        <v/>
      </c>
      <c r="H398" s="51" t="str">
        <f t="shared" si="25"/>
        <v/>
      </c>
      <c r="I398" s="51" t="str">
        <f t="shared" si="26"/>
        <v/>
      </c>
    </row>
    <row r="399" spans="4:9" x14ac:dyDescent="0.25">
      <c r="D399" s="49" t="str">
        <f t="shared" si="23"/>
        <v/>
      </c>
      <c r="E399" s="49"/>
      <c r="G399" s="49" t="str">
        <f t="shared" si="24"/>
        <v/>
      </c>
      <c r="H399" s="51" t="str">
        <f t="shared" si="25"/>
        <v/>
      </c>
      <c r="I399" s="51" t="str">
        <f t="shared" si="26"/>
        <v/>
      </c>
    </row>
    <row r="400" spans="4:9" x14ac:dyDescent="0.25">
      <c r="D400" s="49" t="str">
        <f t="shared" si="23"/>
        <v/>
      </c>
      <c r="E400" s="49"/>
      <c r="G400" s="49" t="str">
        <f t="shared" si="24"/>
        <v/>
      </c>
      <c r="H400" s="51" t="str">
        <f t="shared" si="25"/>
        <v/>
      </c>
      <c r="I400" s="51" t="str">
        <f t="shared" si="26"/>
        <v/>
      </c>
    </row>
    <row r="401" spans="4:9" x14ac:dyDescent="0.25">
      <c r="D401" s="49" t="str">
        <f t="shared" si="23"/>
        <v/>
      </c>
      <c r="E401" s="49"/>
      <c r="G401" s="49" t="str">
        <f t="shared" si="24"/>
        <v/>
      </c>
      <c r="H401" s="51" t="str">
        <f t="shared" si="25"/>
        <v/>
      </c>
      <c r="I401" s="51" t="str">
        <f t="shared" si="26"/>
        <v/>
      </c>
    </row>
    <row r="402" spans="4:9" x14ac:dyDescent="0.25">
      <c r="D402" s="49" t="str">
        <f t="shared" si="23"/>
        <v/>
      </c>
      <c r="E402" s="49"/>
      <c r="G402" s="49" t="str">
        <f t="shared" si="24"/>
        <v/>
      </c>
      <c r="H402" s="51" t="str">
        <f t="shared" si="25"/>
        <v/>
      </c>
      <c r="I402" s="51" t="str">
        <f t="shared" si="26"/>
        <v/>
      </c>
    </row>
    <row r="403" spans="4:9" x14ac:dyDescent="0.25">
      <c r="D403" s="49" t="str">
        <f t="shared" si="23"/>
        <v/>
      </c>
      <c r="E403" s="49"/>
      <c r="G403" s="49" t="str">
        <f t="shared" si="24"/>
        <v/>
      </c>
      <c r="H403" s="51" t="str">
        <f t="shared" si="25"/>
        <v/>
      </c>
      <c r="I403" s="51" t="str">
        <f t="shared" si="26"/>
        <v/>
      </c>
    </row>
    <row r="404" spans="4:9" x14ac:dyDescent="0.25">
      <c r="D404" s="49" t="str">
        <f t="shared" ref="D404:D467" si="27">IF(OR(A400="",B400=""),"",((A400-B400)/B400)*100)</f>
        <v/>
      </c>
      <c r="E404" s="49"/>
      <c r="G404" s="49" t="str">
        <f t="shared" si="24"/>
        <v/>
      </c>
      <c r="H404" s="51" t="str">
        <f t="shared" si="25"/>
        <v/>
      </c>
      <c r="I404" s="51" t="str">
        <f t="shared" si="26"/>
        <v/>
      </c>
    </row>
    <row r="405" spans="4:9" x14ac:dyDescent="0.25">
      <c r="D405" s="49" t="str">
        <f t="shared" si="27"/>
        <v/>
      </c>
      <c r="E405" s="49"/>
      <c r="G405" s="49" t="str">
        <f t="shared" si="24"/>
        <v/>
      </c>
      <c r="H405" s="51" t="str">
        <f t="shared" si="25"/>
        <v/>
      </c>
      <c r="I405" s="51" t="str">
        <f t="shared" si="26"/>
        <v/>
      </c>
    </row>
    <row r="406" spans="4:9" x14ac:dyDescent="0.25">
      <c r="D406" s="49" t="str">
        <f t="shared" si="27"/>
        <v/>
      </c>
      <c r="E406" s="49"/>
      <c r="G406" s="49" t="str">
        <f t="shared" si="24"/>
        <v/>
      </c>
      <c r="H406" s="51" t="str">
        <f t="shared" si="25"/>
        <v/>
      </c>
      <c r="I406" s="51" t="str">
        <f t="shared" si="26"/>
        <v/>
      </c>
    </row>
    <row r="407" spans="4:9" x14ac:dyDescent="0.25">
      <c r="D407" s="49" t="str">
        <f t="shared" si="27"/>
        <v/>
      </c>
      <c r="E407" s="49"/>
      <c r="G407" s="49" t="str">
        <f t="shared" si="24"/>
        <v/>
      </c>
      <c r="H407" s="51" t="str">
        <f t="shared" si="25"/>
        <v/>
      </c>
      <c r="I407" s="51" t="str">
        <f t="shared" si="26"/>
        <v/>
      </c>
    </row>
    <row r="408" spans="4:9" x14ac:dyDescent="0.25">
      <c r="D408" s="49" t="str">
        <f t="shared" si="27"/>
        <v/>
      </c>
      <c r="E408" s="49"/>
      <c r="G408" s="49" t="str">
        <f t="shared" si="24"/>
        <v/>
      </c>
      <c r="H408" s="51" t="str">
        <f t="shared" si="25"/>
        <v/>
      </c>
      <c r="I408" s="51" t="str">
        <f t="shared" si="26"/>
        <v/>
      </c>
    </row>
    <row r="409" spans="4:9" x14ac:dyDescent="0.25">
      <c r="D409" s="49" t="str">
        <f t="shared" si="27"/>
        <v/>
      </c>
      <c r="E409" s="49"/>
      <c r="G409" s="49" t="str">
        <f t="shared" si="24"/>
        <v/>
      </c>
      <c r="H409" s="51" t="str">
        <f t="shared" si="25"/>
        <v/>
      </c>
      <c r="I409" s="51" t="str">
        <f t="shared" si="26"/>
        <v/>
      </c>
    </row>
    <row r="410" spans="4:9" x14ac:dyDescent="0.25">
      <c r="D410" s="49" t="str">
        <f t="shared" si="27"/>
        <v/>
      </c>
      <c r="E410" s="49"/>
      <c r="G410" s="49" t="str">
        <f t="shared" si="24"/>
        <v/>
      </c>
      <c r="H410" s="51" t="str">
        <f t="shared" si="25"/>
        <v/>
      </c>
      <c r="I410" s="51" t="str">
        <f t="shared" si="26"/>
        <v/>
      </c>
    </row>
    <row r="411" spans="4:9" x14ac:dyDescent="0.25">
      <c r="D411" s="49" t="str">
        <f t="shared" si="27"/>
        <v/>
      </c>
      <c r="E411" s="49"/>
      <c r="G411" s="49" t="str">
        <f t="shared" si="24"/>
        <v/>
      </c>
      <c r="H411" s="51" t="str">
        <f t="shared" si="25"/>
        <v/>
      </c>
      <c r="I411" s="51" t="str">
        <f t="shared" si="26"/>
        <v/>
      </c>
    </row>
    <row r="412" spans="4:9" x14ac:dyDescent="0.25">
      <c r="D412" s="49" t="str">
        <f t="shared" si="27"/>
        <v/>
      </c>
      <c r="E412" s="49"/>
      <c r="G412" s="49" t="str">
        <f t="shared" si="24"/>
        <v/>
      </c>
      <c r="H412" s="51" t="str">
        <f t="shared" si="25"/>
        <v/>
      </c>
      <c r="I412" s="51" t="str">
        <f t="shared" si="26"/>
        <v/>
      </c>
    </row>
    <row r="413" spans="4:9" x14ac:dyDescent="0.25">
      <c r="D413" s="49" t="str">
        <f t="shared" si="27"/>
        <v/>
      </c>
      <c r="E413" s="49"/>
      <c r="G413" s="49" t="str">
        <f t="shared" si="24"/>
        <v/>
      </c>
      <c r="H413" s="51" t="str">
        <f t="shared" si="25"/>
        <v/>
      </c>
      <c r="I413" s="51" t="str">
        <f t="shared" si="26"/>
        <v/>
      </c>
    </row>
    <row r="414" spans="4:9" x14ac:dyDescent="0.25">
      <c r="D414" s="49" t="str">
        <f t="shared" si="27"/>
        <v/>
      </c>
      <c r="E414" s="49"/>
      <c r="G414" s="49" t="str">
        <f t="shared" si="24"/>
        <v/>
      </c>
      <c r="H414" s="51" t="str">
        <f t="shared" si="25"/>
        <v/>
      </c>
      <c r="I414" s="51" t="str">
        <f t="shared" si="26"/>
        <v/>
      </c>
    </row>
    <row r="415" spans="4:9" x14ac:dyDescent="0.25">
      <c r="D415" s="49" t="str">
        <f t="shared" si="27"/>
        <v/>
      </c>
      <c r="E415" s="49"/>
      <c r="G415" s="49" t="str">
        <f t="shared" si="24"/>
        <v/>
      </c>
      <c r="H415" s="51" t="str">
        <f t="shared" si="25"/>
        <v/>
      </c>
      <c r="I415" s="51" t="str">
        <f t="shared" si="26"/>
        <v/>
      </c>
    </row>
    <row r="416" spans="4:9" x14ac:dyDescent="0.25">
      <c r="D416" s="49" t="str">
        <f t="shared" si="27"/>
        <v/>
      </c>
      <c r="E416" s="49"/>
      <c r="G416" s="49" t="str">
        <f t="shared" si="24"/>
        <v/>
      </c>
      <c r="H416" s="51" t="str">
        <f t="shared" si="25"/>
        <v/>
      </c>
      <c r="I416" s="51" t="str">
        <f t="shared" si="26"/>
        <v/>
      </c>
    </row>
    <row r="417" spans="4:9" x14ac:dyDescent="0.25">
      <c r="D417" s="49" t="str">
        <f t="shared" si="27"/>
        <v/>
      </c>
      <c r="E417" s="49"/>
      <c r="G417" s="49" t="str">
        <f t="shared" si="24"/>
        <v/>
      </c>
      <c r="H417" s="51" t="str">
        <f t="shared" si="25"/>
        <v/>
      </c>
      <c r="I417" s="51" t="str">
        <f t="shared" si="26"/>
        <v/>
      </c>
    </row>
    <row r="418" spans="4:9" x14ac:dyDescent="0.25">
      <c r="D418" s="49" t="str">
        <f t="shared" si="27"/>
        <v/>
      </c>
      <c r="E418" s="49"/>
      <c r="G418" s="49" t="str">
        <f t="shared" si="24"/>
        <v/>
      </c>
      <c r="H418" s="51" t="str">
        <f t="shared" si="25"/>
        <v/>
      </c>
      <c r="I418" s="51" t="str">
        <f t="shared" si="26"/>
        <v/>
      </c>
    </row>
    <row r="419" spans="4:9" x14ac:dyDescent="0.25">
      <c r="D419" s="49" t="str">
        <f t="shared" si="27"/>
        <v/>
      </c>
      <c r="E419" s="49"/>
      <c r="G419" s="49" t="str">
        <f t="shared" si="24"/>
        <v/>
      </c>
      <c r="H419" s="51" t="str">
        <f t="shared" si="25"/>
        <v/>
      </c>
      <c r="I419" s="51" t="str">
        <f t="shared" si="26"/>
        <v/>
      </c>
    </row>
    <row r="420" spans="4:9" x14ac:dyDescent="0.25">
      <c r="D420" s="49" t="str">
        <f t="shared" si="27"/>
        <v/>
      </c>
      <c r="E420" s="49"/>
      <c r="G420" s="49" t="str">
        <f t="shared" si="24"/>
        <v/>
      </c>
      <c r="H420" s="51" t="str">
        <f t="shared" si="25"/>
        <v/>
      </c>
      <c r="I420" s="51" t="str">
        <f t="shared" si="26"/>
        <v/>
      </c>
    </row>
    <row r="421" spans="4:9" x14ac:dyDescent="0.25">
      <c r="D421" s="49" t="str">
        <f t="shared" si="27"/>
        <v/>
      </c>
      <c r="E421" s="49"/>
      <c r="G421" s="49" t="str">
        <f t="shared" si="24"/>
        <v/>
      </c>
      <c r="H421" s="51" t="str">
        <f t="shared" si="25"/>
        <v/>
      </c>
      <c r="I421" s="51" t="str">
        <f t="shared" si="26"/>
        <v/>
      </c>
    </row>
    <row r="422" spans="4:9" x14ac:dyDescent="0.25">
      <c r="D422" s="49" t="str">
        <f t="shared" si="27"/>
        <v/>
      </c>
      <c r="E422" s="49"/>
      <c r="G422" s="49" t="str">
        <f t="shared" si="24"/>
        <v/>
      </c>
      <c r="H422" s="51" t="str">
        <f t="shared" si="25"/>
        <v/>
      </c>
      <c r="I422" s="51" t="str">
        <f t="shared" si="26"/>
        <v/>
      </c>
    </row>
    <row r="423" spans="4:9" x14ac:dyDescent="0.25">
      <c r="D423" s="49" t="str">
        <f t="shared" si="27"/>
        <v/>
      </c>
      <c r="E423" s="49"/>
      <c r="G423" s="49" t="str">
        <f t="shared" si="24"/>
        <v/>
      </c>
      <c r="H423" s="51" t="str">
        <f t="shared" si="25"/>
        <v/>
      </c>
      <c r="I423" s="51" t="str">
        <f t="shared" si="26"/>
        <v/>
      </c>
    </row>
    <row r="424" spans="4:9" x14ac:dyDescent="0.25">
      <c r="D424" s="49" t="str">
        <f t="shared" si="27"/>
        <v/>
      </c>
      <c r="E424" s="49"/>
      <c r="G424" s="49" t="str">
        <f t="shared" si="24"/>
        <v/>
      </c>
      <c r="H424" s="51" t="str">
        <f t="shared" si="25"/>
        <v/>
      </c>
      <c r="I424" s="51" t="str">
        <f t="shared" si="26"/>
        <v/>
      </c>
    </row>
    <row r="425" spans="4:9" x14ac:dyDescent="0.25">
      <c r="D425" s="49" t="str">
        <f t="shared" si="27"/>
        <v/>
      </c>
      <c r="E425" s="49"/>
      <c r="G425" s="49" t="str">
        <f t="shared" si="24"/>
        <v/>
      </c>
      <c r="H425" s="51" t="str">
        <f t="shared" si="25"/>
        <v/>
      </c>
      <c r="I425" s="51" t="str">
        <f t="shared" si="26"/>
        <v/>
      </c>
    </row>
    <row r="426" spans="4:9" x14ac:dyDescent="0.25">
      <c r="D426" s="49" t="str">
        <f t="shared" si="27"/>
        <v/>
      </c>
      <c r="E426" s="49"/>
      <c r="G426" s="49" t="str">
        <f t="shared" si="24"/>
        <v/>
      </c>
      <c r="H426" s="51" t="str">
        <f t="shared" si="25"/>
        <v/>
      </c>
      <c r="I426" s="51" t="str">
        <f t="shared" si="26"/>
        <v/>
      </c>
    </row>
    <row r="427" spans="4:9" x14ac:dyDescent="0.25">
      <c r="D427" s="49" t="str">
        <f t="shared" si="27"/>
        <v/>
      </c>
      <c r="E427" s="49"/>
      <c r="G427" s="49" t="str">
        <f t="shared" si="24"/>
        <v/>
      </c>
      <c r="H427" s="51" t="str">
        <f t="shared" si="25"/>
        <v/>
      </c>
      <c r="I427" s="51" t="str">
        <f t="shared" si="26"/>
        <v/>
      </c>
    </row>
    <row r="428" spans="4:9" x14ac:dyDescent="0.25">
      <c r="D428" s="49" t="str">
        <f t="shared" si="27"/>
        <v/>
      </c>
      <c r="E428" s="49"/>
      <c r="G428" s="49" t="str">
        <f t="shared" si="24"/>
        <v/>
      </c>
      <c r="H428" s="51" t="str">
        <f t="shared" si="25"/>
        <v/>
      </c>
      <c r="I428" s="51" t="str">
        <f t="shared" si="26"/>
        <v/>
      </c>
    </row>
    <row r="429" spans="4:9" x14ac:dyDescent="0.25">
      <c r="D429" s="49" t="str">
        <f t="shared" si="27"/>
        <v/>
      </c>
      <c r="E429" s="49"/>
      <c r="G429" s="49" t="str">
        <f t="shared" si="24"/>
        <v/>
      </c>
      <c r="H429" s="51" t="str">
        <f t="shared" si="25"/>
        <v/>
      </c>
      <c r="I429" s="51" t="str">
        <f t="shared" si="26"/>
        <v/>
      </c>
    </row>
    <row r="430" spans="4:9" x14ac:dyDescent="0.25">
      <c r="D430" s="49" t="str">
        <f t="shared" si="27"/>
        <v/>
      </c>
      <c r="E430" s="49"/>
      <c r="G430" s="49" t="str">
        <f t="shared" si="24"/>
        <v/>
      </c>
      <c r="H430" s="51" t="str">
        <f t="shared" si="25"/>
        <v/>
      </c>
      <c r="I430" s="51" t="str">
        <f t="shared" si="26"/>
        <v/>
      </c>
    </row>
    <row r="431" spans="4:9" x14ac:dyDescent="0.25">
      <c r="D431" s="49" t="str">
        <f t="shared" si="27"/>
        <v/>
      </c>
      <c r="E431" s="49"/>
      <c r="G431" s="49" t="str">
        <f t="shared" si="24"/>
        <v/>
      </c>
      <c r="H431" s="51" t="str">
        <f t="shared" si="25"/>
        <v/>
      </c>
      <c r="I431" s="51" t="str">
        <f t="shared" si="26"/>
        <v/>
      </c>
    </row>
    <row r="432" spans="4:9" x14ac:dyDescent="0.25">
      <c r="D432" s="49" t="str">
        <f t="shared" si="27"/>
        <v/>
      </c>
      <c r="E432" s="49"/>
      <c r="G432" s="49" t="str">
        <f t="shared" si="24"/>
        <v/>
      </c>
      <c r="H432" s="51" t="str">
        <f t="shared" si="25"/>
        <v/>
      </c>
      <c r="I432" s="51" t="str">
        <f t="shared" si="26"/>
        <v/>
      </c>
    </row>
    <row r="433" spans="4:9" x14ac:dyDescent="0.25">
      <c r="D433" s="49" t="str">
        <f t="shared" si="27"/>
        <v/>
      </c>
      <c r="E433" s="49"/>
      <c r="G433" s="49" t="str">
        <f t="shared" si="24"/>
        <v/>
      </c>
      <c r="H433" s="51" t="str">
        <f t="shared" si="25"/>
        <v/>
      </c>
      <c r="I433" s="51" t="str">
        <f t="shared" si="26"/>
        <v/>
      </c>
    </row>
    <row r="434" spans="4:9" x14ac:dyDescent="0.25">
      <c r="D434" s="49" t="str">
        <f t="shared" si="27"/>
        <v/>
      </c>
      <c r="E434" s="49"/>
      <c r="G434" s="49" t="str">
        <f t="shared" si="24"/>
        <v/>
      </c>
      <c r="H434" s="51" t="str">
        <f t="shared" si="25"/>
        <v/>
      </c>
      <c r="I434" s="51" t="str">
        <f t="shared" si="26"/>
        <v/>
      </c>
    </row>
    <row r="435" spans="4:9" x14ac:dyDescent="0.25">
      <c r="D435" s="49" t="str">
        <f t="shared" si="27"/>
        <v/>
      </c>
      <c r="E435" s="49"/>
      <c r="G435" s="49" t="str">
        <f t="shared" si="24"/>
        <v/>
      </c>
      <c r="H435" s="51" t="str">
        <f t="shared" si="25"/>
        <v/>
      </c>
      <c r="I435" s="51" t="str">
        <f t="shared" si="26"/>
        <v/>
      </c>
    </row>
    <row r="436" spans="4:9" x14ac:dyDescent="0.25">
      <c r="D436" s="49" t="str">
        <f t="shared" si="27"/>
        <v/>
      </c>
      <c r="E436" s="49"/>
      <c r="G436" s="49" t="str">
        <f t="shared" si="24"/>
        <v/>
      </c>
      <c r="H436" s="51" t="str">
        <f t="shared" si="25"/>
        <v/>
      </c>
      <c r="I436" s="51" t="str">
        <f t="shared" si="26"/>
        <v/>
      </c>
    </row>
    <row r="437" spans="4:9" x14ac:dyDescent="0.25">
      <c r="D437" s="49" t="str">
        <f t="shared" si="27"/>
        <v/>
      </c>
      <c r="E437" s="49"/>
      <c r="G437" s="49" t="str">
        <f t="shared" si="24"/>
        <v/>
      </c>
      <c r="H437" s="51" t="str">
        <f t="shared" si="25"/>
        <v/>
      </c>
      <c r="I437" s="51" t="str">
        <f t="shared" si="26"/>
        <v/>
      </c>
    </row>
    <row r="438" spans="4:9" x14ac:dyDescent="0.25">
      <c r="D438" s="49" t="str">
        <f t="shared" si="27"/>
        <v/>
      </c>
      <c r="E438" s="49"/>
      <c r="G438" s="49" t="str">
        <f t="shared" si="24"/>
        <v/>
      </c>
      <c r="H438" s="51" t="str">
        <f t="shared" si="25"/>
        <v/>
      </c>
      <c r="I438" s="51" t="str">
        <f t="shared" si="26"/>
        <v/>
      </c>
    </row>
    <row r="439" spans="4:9" x14ac:dyDescent="0.25">
      <c r="D439" s="49" t="str">
        <f t="shared" si="27"/>
        <v/>
      </c>
      <c r="E439" s="49"/>
      <c r="G439" s="49" t="str">
        <f t="shared" si="24"/>
        <v/>
      </c>
      <c r="H439" s="51" t="str">
        <f t="shared" si="25"/>
        <v/>
      </c>
      <c r="I439" s="51" t="str">
        <f t="shared" si="26"/>
        <v/>
      </c>
    </row>
    <row r="440" spans="4:9" x14ac:dyDescent="0.25">
      <c r="D440" s="49" t="str">
        <f t="shared" si="27"/>
        <v/>
      </c>
      <c r="E440" s="49"/>
      <c r="G440" s="49" t="str">
        <f t="shared" si="24"/>
        <v/>
      </c>
      <c r="H440" s="51" t="str">
        <f t="shared" si="25"/>
        <v/>
      </c>
      <c r="I440" s="51" t="str">
        <f t="shared" si="26"/>
        <v/>
      </c>
    </row>
    <row r="441" spans="4:9" x14ac:dyDescent="0.25">
      <c r="D441" s="49" t="str">
        <f t="shared" si="27"/>
        <v/>
      </c>
      <c r="E441" s="49"/>
      <c r="G441" s="49" t="str">
        <f t="shared" si="24"/>
        <v/>
      </c>
      <c r="H441" s="51" t="str">
        <f t="shared" si="25"/>
        <v/>
      </c>
      <c r="I441" s="51" t="str">
        <f t="shared" si="26"/>
        <v/>
      </c>
    </row>
    <row r="442" spans="4:9" x14ac:dyDescent="0.25">
      <c r="D442" s="49" t="str">
        <f t="shared" si="27"/>
        <v/>
      </c>
      <c r="E442" s="49"/>
      <c r="G442" s="49" t="str">
        <f t="shared" si="24"/>
        <v/>
      </c>
      <c r="H442" s="51" t="str">
        <f t="shared" si="25"/>
        <v/>
      </c>
      <c r="I442" s="51" t="str">
        <f t="shared" si="26"/>
        <v/>
      </c>
    </row>
    <row r="443" spans="4:9" x14ac:dyDescent="0.25">
      <c r="D443" s="49" t="str">
        <f t="shared" si="27"/>
        <v/>
      </c>
      <c r="E443" s="49"/>
      <c r="G443" s="49" t="str">
        <f t="shared" si="24"/>
        <v/>
      </c>
      <c r="H443" s="51" t="str">
        <f t="shared" si="25"/>
        <v/>
      </c>
      <c r="I443" s="51" t="str">
        <f t="shared" si="26"/>
        <v/>
      </c>
    </row>
    <row r="444" spans="4:9" x14ac:dyDescent="0.25">
      <c r="D444" s="49" t="str">
        <f t="shared" si="27"/>
        <v/>
      </c>
      <c r="E444" s="49"/>
      <c r="G444" s="49" t="str">
        <f t="shared" si="24"/>
        <v/>
      </c>
      <c r="H444" s="51" t="str">
        <f t="shared" si="25"/>
        <v/>
      </c>
      <c r="I444" s="51" t="str">
        <f t="shared" si="26"/>
        <v/>
      </c>
    </row>
    <row r="445" spans="4:9" x14ac:dyDescent="0.25">
      <c r="D445" s="49" t="str">
        <f t="shared" si="27"/>
        <v/>
      </c>
      <c r="E445" s="49"/>
      <c r="G445" s="49" t="str">
        <f t="shared" si="24"/>
        <v/>
      </c>
      <c r="H445" s="51" t="str">
        <f t="shared" si="25"/>
        <v/>
      </c>
      <c r="I445" s="51" t="str">
        <f t="shared" si="26"/>
        <v/>
      </c>
    </row>
    <row r="446" spans="4:9" x14ac:dyDescent="0.25">
      <c r="D446" s="49" t="str">
        <f t="shared" si="27"/>
        <v/>
      </c>
      <c r="E446" s="49"/>
      <c r="G446" s="49" t="str">
        <f t="shared" si="24"/>
        <v/>
      </c>
      <c r="H446" s="51" t="str">
        <f t="shared" si="25"/>
        <v/>
      </c>
      <c r="I446" s="51" t="str">
        <f t="shared" si="26"/>
        <v/>
      </c>
    </row>
    <row r="447" spans="4:9" x14ac:dyDescent="0.25">
      <c r="D447" s="49" t="str">
        <f t="shared" si="27"/>
        <v/>
      </c>
      <c r="E447" s="49"/>
      <c r="G447" s="49" t="str">
        <f t="shared" si="24"/>
        <v/>
      </c>
      <c r="H447" s="51" t="str">
        <f t="shared" si="25"/>
        <v/>
      </c>
      <c r="I447" s="51" t="str">
        <f t="shared" si="26"/>
        <v/>
      </c>
    </row>
    <row r="448" spans="4:9" x14ac:dyDescent="0.25">
      <c r="D448" s="49" t="str">
        <f t="shared" si="27"/>
        <v/>
      </c>
      <c r="E448" s="49"/>
      <c r="G448" s="49" t="str">
        <f t="shared" si="24"/>
        <v/>
      </c>
      <c r="H448" s="51" t="str">
        <f t="shared" si="25"/>
        <v/>
      </c>
      <c r="I448" s="51" t="str">
        <f t="shared" si="26"/>
        <v/>
      </c>
    </row>
    <row r="449" spans="4:9" x14ac:dyDescent="0.25">
      <c r="D449" s="49" t="str">
        <f t="shared" si="27"/>
        <v/>
      </c>
      <c r="E449" s="49"/>
      <c r="G449" s="49" t="str">
        <f t="shared" si="24"/>
        <v/>
      </c>
      <c r="H449" s="51" t="str">
        <f t="shared" si="25"/>
        <v/>
      </c>
      <c r="I449" s="51" t="str">
        <f t="shared" si="26"/>
        <v/>
      </c>
    </row>
    <row r="450" spans="4:9" x14ac:dyDescent="0.25">
      <c r="D450" s="49" t="str">
        <f t="shared" si="27"/>
        <v/>
      </c>
      <c r="E450" s="49"/>
      <c r="G450" s="49" t="str">
        <f t="shared" si="24"/>
        <v/>
      </c>
      <c r="H450" s="51" t="str">
        <f t="shared" si="25"/>
        <v/>
      </c>
      <c r="I450" s="51" t="str">
        <f t="shared" si="26"/>
        <v/>
      </c>
    </row>
    <row r="451" spans="4:9" x14ac:dyDescent="0.25">
      <c r="D451" s="49" t="str">
        <f t="shared" si="27"/>
        <v/>
      </c>
      <c r="E451" s="49"/>
      <c r="G451" s="49" t="str">
        <f t="shared" si="24"/>
        <v/>
      </c>
      <c r="H451" s="51" t="str">
        <f t="shared" si="25"/>
        <v/>
      </c>
      <c r="I451" s="51" t="str">
        <f t="shared" si="26"/>
        <v/>
      </c>
    </row>
    <row r="452" spans="4:9" x14ac:dyDescent="0.25">
      <c r="D452" s="49" t="str">
        <f t="shared" si="27"/>
        <v/>
      </c>
      <c r="E452" s="49"/>
      <c r="G452" s="49" t="str">
        <f t="shared" ref="G452:G502" si="28">IF(D452="","",D452^2)</f>
        <v/>
      </c>
      <c r="H452" s="51" t="str">
        <f t="shared" ref="H452:H502" si="29">IF(D452="","",ABS(D452))</f>
        <v/>
      </c>
      <c r="I452" s="51" t="str">
        <f t="shared" ref="I452:I502" si="30">IF(D452="","",ABS(D452)^2)</f>
        <v/>
      </c>
    </row>
    <row r="453" spans="4:9" x14ac:dyDescent="0.25">
      <c r="D453" s="49" t="str">
        <f t="shared" si="27"/>
        <v/>
      </c>
      <c r="E453" s="49"/>
      <c r="G453" s="49" t="str">
        <f t="shared" si="28"/>
        <v/>
      </c>
      <c r="H453" s="51" t="str">
        <f t="shared" si="29"/>
        <v/>
      </c>
      <c r="I453" s="51" t="str">
        <f t="shared" si="30"/>
        <v/>
      </c>
    </row>
    <row r="454" spans="4:9" x14ac:dyDescent="0.25">
      <c r="D454" s="49" t="str">
        <f t="shared" si="27"/>
        <v/>
      </c>
      <c r="E454" s="49"/>
      <c r="G454" s="49" t="str">
        <f t="shared" si="28"/>
        <v/>
      </c>
      <c r="H454" s="51" t="str">
        <f t="shared" si="29"/>
        <v/>
      </c>
      <c r="I454" s="51" t="str">
        <f t="shared" si="30"/>
        <v/>
      </c>
    </row>
    <row r="455" spans="4:9" x14ac:dyDescent="0.25">
      <c r="D455" s="49" t="str">
        <f t="shared" si="27"/>
        <v/>
      </c>
      <c r="E455" s="49"/>
      <c r="G455" s="49" t="str">
        <f t="shared" si="28"/>
        <v/>
      </c>
      <c r="H455" s="51" t="str">
        <f t="shared" si="29"/>
        <v/>
      </c>
      <c r="I455" s="51" t="str">
        <f t="shared" si="30"/>
        <v/>
      </c>
    </row>
    <row r="456" spans="4:9" x14ac:dyDescent="0.25">
      <c r="D456" s="49" t="str">
        <f t="shared" si="27"/>
        <v/>
      </c>
      <c r="E456" s="49"/>
      <c r="G456" s="49" t="str">
        <f t="shared" si="28"/>
        <v/>
      </c>
      <c r="H456" s="51" t="str">
        <f t="shared" si="29"/>
        <v/>
      </c>
      <c r="I456" s="51" t="str">
        <f t="shared" si="30"/>
        <v/>
      </c>
    </row>
    <row r="457" spans="4:9" x14ac:dyDescent="0.25">
      <c r="D457" s="49" t="str">
        <f t="shared" si="27"/>
        <v/>
      </c>
      <c r="E457" s="49"/>
      <c r="G457" s="49" t="str">
        <f t="shared" si="28"/>
        <v/>
      </c>
      <c r="H457" s="51" t="str">
        <f t="shared" si="29"/>
        <v/>
      </c>
      <c r="I457" s="51" t="str">
        <f t="shared" si="30"/>
        <v/>
      </c>
    </row>
    <row r="458" spans="4:9" x14ac:dyDescent="0.25">
      <c r="D458" s="49" t="str">
        <f t="shared" si="27"/>
        <v/>
      </c>
      <c r="E458" s="49"/>
      <c r="G458" s="49" t="str">
        <f t="shared" si="28"/>
        <v/>
      </c>
      <c r="H458" s="51" t="str">
        <f t="shared" si="29"/>
        <v/>
      </c>
      <c r="I458" s="51" t="str">
        <f t="shared" si="30"/>
        <v/>
      </c>
    </row>
    <row r="459" spans="4:9" x14ac:dyDescent="0.25">
      <c r="D459" s="49" t="str">
        <f t="shared" si="27"/>
        <v/>
      </c>
      <c r="E459" s="49"/>
      <c r="G459" s="49" t="str">
        <f t="shared" si="28"/>
        <v/>
      </c>
      <c r="H459" s="51" t="str">
        <f t="shared" si="29"/>
        <v/>
      </c>
      <c r="I459" s="51" t="str">
        <f t="shared" si="30"/>
        <v/>
      </c>
    </row>
    <row r="460" spans="4:9" x14ac:dyDescent="0.25">
      <c r="D460" s="49" t="str">
        <f t="shared" si="27"/>
        <v/>
      </c>
      <c r="E460" s="49"/>
      <c r="G460" s="49" t="str">
        <f t="shared" si="28"/>
        <v/>
      </c>
      <c r="H460" s="51" t="str">
        <f t="shared" si="29"/>
        <v/>
      </c>
      <c r="I460" s="51" t="str">
        <f t="shared" si="30"/>
        <v/>
      </c>
    </row>
    <row r="461" spans="4:9" x14ac:dyDescent="0.25">
      <c r="D461" s="49" t="str">
        <f t="shared" si="27"/>
        <v/>
      </c>
      <c r="E461" s="49"/>
      <c r="G461" s="49" t="str">
        <f t="shared" si="28"/>
        <v/>
      </c>
      <c r="H461" s="51" t="str">
        <f t="shared" si="29"/>
        <v/>
      </c>
      <c r="I461" s="51" t="str">
        <f t="shared" si="30"/>
        <v/>
      </c>
    </row>
    <row r="462" spans="4:9" x14ac:dyDescent="0.25">
      <c r="D462" s="49" t="str">
        <f t="shared" si="27"/>
        <v/>
      </c>
      <c r="E462" s="49"/>
      <c r="G462" s="49" t="str">
        <f t="shared" si="28"/>
        <v/>
      </c>
      <c r="H462" s="51" t="str">
        <f t="shared" si="29"/>
        <v/>
      </c>
      <c r="I462" s="51" t="str">
        <f t="shared" si="30"/>
        <v/>
      </c>
    </row>
    <row r="463" spans="4:9" x14ac:dyDescent="0.25">
      <c r="D463" s="49" t="str">
        <f t="shared" si="27"/>
        <v/>
      </c>
      <c r="E463" s="49"/>
      <c r="G463" s="49" t="str">
        <f t="shared" si="28"/>
        <v/>
      </c>
      <c r="H463" s="51" t="str">
        <f t="shared" si="29"/>
        <v/>
      </c>
      <c r="I463" s="51" t="str">
        <f t="shared" si="30"/>
        <v/>
      </c>
    </row>
    <row r="464" spans="4:9" x14ac:dyDescent="0.25">
      <c r="D464" s="49" t="str">
        <f t="shared" si="27"/>
        <v/>
      </c>
      <c r="E464" s="49"/>
      <c r="G464" s="49" t="str">
        <f t="shared" si="28"/>
        <v/>
      </c>
      <c r="H464" s="51" t="str">
        <f t="shared" si="29"/>
        <v/>
      </c>
      <c r="I464" s="51" t="str">
        <f t="shared" si="30"/>
        <v/>
      </c>
    </row>
    <row r="465" spans="4:9" x14ac:dyDescent="0.25">
      <c r="D465" s="49" t="str">
        <f t="shared" si="27"/>
        <v/>
      </c>
      <c r="E465" s="49"/>
      <c r="G465" s="49" t="str">
        <f t="shared" si="28"/>
        <v/>
      </c>
      <c r="H465" s="51" t="str">
        <f t="shared" si="29"/>
        <v/>
      </c>
      <c r="I465" s="51" t="str">
        <f t="shared" si="30"/>
        <v/>
      </c>
    </row>
    <row r="466" spans="4:9" x14ac:dyDescent="0.25">
      <c r="D466" s="49" t="str">
        <f t="shared" si="27"/>
        <v/>
      </c>
      <c r="E466" s="49"/>
      <c r="G466" s="49" t="str">
        <f t="shared" si="28"/>
        <v/>
      </c>
      <c r="H466" s="51" t="str">
        <f t="shared" si="29"/>
        <v/>
      </c>
      <c r="I466" s="51" t="str">
        <f t="shared" si="30"/>
        <v/>
      </c>
    </row>
    <row r="467" spans="4:9" x14ac:dyDescent="0.25">
      <c r="D467" s="49" t="str">
        <f t="shared" si="27"/>
        <v/>
      </c>
      <c r="E467" s="49"/>
      <c r="G467" s="49" t="str">
        <f t="shared" si="28"/>
        <v/>
      </c>
      <c r="H467" s="51" t="str">
        <f t="shared" si="29"/>
        <v/>
      </c>
      <c r="I467" s="51" t="str">
        <f t="shared" si="30"/>
        <v/>
      </c>
    </row>
    <row r="468" spans="4:9" x14ac:dyDescent="0.25">
      <c r="D468" s="49" t="str">
        <f t="shared" ref="D468:D506" si="31">IF(OR(A464="",B464=""),"",((A464-B464)/B464)*100)</f>
        <v/>
      </c>
      <c r="E468" s="49"/>
      <c r="G468" s="49" t="str">
        <f t="shared" si="28"/>
        <v/>
      </c>
      <c r="H468" s="51" t="str">
        <f t="shared" si="29"/>
        <v/>
      </c>
      <c r="I468" s="51" t="str">
        <f t="shared" si="30"/>
        <v/>
      </c>
    </row>
    <row r="469" spans="4:9" x14ac:dyDescent="0.25">
      <c r="D469" s="49" t="str">
        <f t="shared" si="31"/>
        <v/>
      </c>
      <c r="E469" s="49"/>
      <c r="G469" s="49" t="str">
        <f t="shared" si="28"/>
        <v/>
      </c>
      <c r="H469" s="51" t="str">
        <f t="shared" si="29"/>
        <v/>
      </c>
      <c r="I469" s="51" t="str">
        <f t="shared" si="30"/>
        <v/>
      </c>
    </row>
    <row r="470" spans="4:9" x14ac:dyDescent="0.25">
      <c r="D470" s="49" t="str">
        <f t="shared" si="31"/>
        <v/>
      </c>
      <c r="E470" s="49"/>
      <c r="G470" s="49" t="str">
        <f t="shared" si="28"/>
        <v/>
      </c>
      <c r="H470" s="51" t="str">
        <f t="shared" si="29"/>
        <v/>
      </c>
      <c r="I470" s="51" t="str">
        <f t="shared" si="30"/>
        <v/>
      </c>
    </row>
    <row r="471" spans="4:9" x14ac:dyDescent="0.25">
      <c r="D471" s="49" t="str">
        <f t="shared" si="31"/>
        <v/>
      </c>
      <c r="E471" s="49"/>
      <c r="G471" s="49" t="str">
        <f t="shared" si="28"/>
        <v/>
      </c>
      <c r="H471" s="51" t="str">
        <f t="shared" si="29"/>
        <v/>
      </c>
      <c r="I471" s="51" t="str">
        <f t="shared" si="30"/>
        <v/>
      </c>
    </row>
    <row r="472" spans="4:9" x14ac:dyDescent="0.25">
      <c r="D472" s="49" t="str">
        <f t="shared" si="31"/>
        <v/>
      </c>
      <c r="E472" s="49"/>
      <c r="G472" s="49" t="str">
        <f t="shared" si="28"/>
        <v/>
      </c>
      <c r="H472" s="51" t="str">
        <f t="shared" si="29"/>
        <v/>
      </c>
      <c r="I472" s="51" t="str">
        <f t="shared" si="30"/>
        <v/>
      </c>
    </row>
    <row r="473" spans="4:9" x14ac:dyDescent="0.25">
      <c r="D473" s="49" t="str">
        <f t="shared" si="31"/>
        <v/>
      </c>
      <c r="E473" s="49"/>
      <c r="G473" s="49" t="str">
        <f t="shared" si="28"/>
        <v/>
      </c>
      <c r="H473" s="51" t="str">
        <f t="shared" si="29"/>
        <v/>
      </c>
      <c r="I473" s="51" t="str">
        <f t="shared" si="30"/>
        <v/>
      </c>
    </row>
    <row r="474" spans="4:9" x14ac:dyDescent="0.25">
      <c r="D474" s="49" t="str">
        <f t="shared" si="31"/>
        <v/>
      </c>
      <c r="E474" s="49"/>
      <c r="G474" s="49" t="str">
        <f t="shared" si="28"/>
        <v/>
      </c>
      <c r="H474" s="51" t="str">
        <f t="shared" si="29"/>
        <v/>
      </c>
      <c r="I474" s="51" t="str">
        <f t="shared" si="30"/>
        <v/>
      </c>
    </row>
    <row r="475" spans="4:9" x14ac:dyDescent="0.25">
      <c r="D475" s="49" t="str">
        <f t="shared" si="31"/>
        <v/>
      </c>
      <c r="E475" s="49"/>
      <c r="G475" s="49" t="str">
        <f t="shared" si="28"/>
        <v/>
      </c>
      <c r="H475" s="51" t="str">
        <f t="shared" si="29"/>
        <v/>
      </c>
      <c r="I475" s="51" t="str">
        <f t="shared" si="30"/>
        <v/>
      </c>
    </row>
    <row r="476" spans="4:9" x14ac:dyDescent="0.25">
      <c r="D476" s="49" t="str">
        <f t="shared" si="31"/>
        <v/>
      </c>
      <c r="E476" s="49"/>
      <c r="G476" s="49" t="str">
        <f t="shared" si="28"/>
        <v/>
      </c>
      <c r="H476" s="51" t="str">
        <f t="shared" si="29"/>
        <v/>
      </c>
      <c r="I476" s="51" t="str">
        <f t="shared" si="30"/>
        <v/>
      </c>
    </row>
    <row r="477" spans="4:9" x14ac:dyDescent="0.25">
      <c r="D477" s="49" t="str">
        <f t="shared" si="31"/>
        <v/>
      </c>
      <c r="E477" s="49"/>
      <c r="G477" s="49" t="str">
        <f t="shared" si="28"/>
        <v/>
      </c>
      <c r="H477" s="51" t="str">
        <f t="shared" si="29"/>
        <v/>
      </c>
      <c r="I477" s="51" t="str">
        <f t="shared" si="30"/>
        <v/>
      </c>
    </row>
    <row r="478" spans="4:9" x14ac:dyDescent="0.25">
      <c r="D478" s="49" t="str">
        <f t="shared" si="31"/>
        <v/>
      </c>
      <c r="E478" s="49"/>
      <c r="G478" s="49" t="str">
        <f t="shared" si="28"/>
        <v/>
      </c>
      <c r="H478" s="51" t="str">
        <f t="shared" si="29"/>
        <v/>
      </c>
      <c r="I478" s="51" t="str">
        <f t="shared" si="30"/>
        <v/>
      </c>
    </row>
    <row r="479" spans="4:9" x14ac:dyDescent="0.25">
      <c r="D479" s="49" t="str">
        <f t="shared" si="31"/>
        <v/>
      </c>
      <c r="E479" s="49"/>
      <c r="G479" s="49" t="str">
        <f t="shared" si="28"/>
        <v/>
      </c>
      <c r="H479" s="51" t="str">
        <f t="shared" si="29"/>
        <v/>
      </c>
      <c r="I479" s="51" t="str">
        <f t="shared" si="30"/>
        <v/>
      </c>
    </row>
    <row r="480" spans="4:9" x14ac:dyDescent="0.25">
      <c r="D480" s="49" t="str">
        <f t="shared" si="31"/>
        <v/>
      </c>
      <c r="E480" s="49"/>
      <c r="G480" s="49" t="str">
        <f t="shared" si="28"/>
        <v/>
      </c>
      <c r="H480" s="51" t="str">
        <f t="shared" si="29"/>
        <v/>
      </c>
      <c r="I480" s="51" t="str">
        <f t="shared" si="30"/>
        <v/>
      </c>
    </row>
    <row r="481" spans="4:9" x14ac:dyDescent="0.25">
      <c r="D481" s="49" t="str">
        <f t="shared" si="31"/>
        <v/>
      </c>
      <c r="E481" s="49"/>
      <c r="G481" s="49" t="str">
        <f t="shared" si="28"/>
        <v/>
      </c>
      <c r="H481" s="51" t="str">
        <f t="shared" si="29"/>
        <v/>
      </c>
      <c r="I481" s="51" t="str">
        <f t="shared" si="30"/>
        <v/>
      </c>
    </row>
    <row r="482" spans="4:9" x14ac:dyDescent="0.25">
      <c r="D482" s="49" t="str">
        <f t="shared" si="31"/>
        <v/>
      </c>
      <c r="E482" s="49"/>
      <c r="G482" s="49" t="str">
        <f t="shared" si="28"/>
        <v/>
      </c>
      <c r="H482" s="51" t="str">
        <f t="shared" si="29"/>
        <v/>
      </c>
      <c r="I482" s="51" t="str">
        <f t="shared" si="30"/>
        <v/>
      </c>
    </row>
    <row r="483" spans="4:9" x14ac:dyDescent="0.25">
      <c r="D483" s="49" t="str">
        <f t="shared" si="31"/>
        <v/>
      </c>
      <c r="E483" s="49"/>
      <c r="G483" s="49" t="str">
        <f t="shared" si="28"/>
        <v/>
      </c>
      <c r="H483" s="51" t="str">
        <f t="shared" si="29"/>
        <v/>
      </c>
      <c r="I483" s="51" t="str">
        <f t="shared" si="30"/>
        <v/>
      </c>
    </row>
    <row r="484" spans="4:9" x14ac:dyDescent="0.25">
      <c r="D484" s="49" t="str">
        <f t="shared" si="31"/>
        <v/>
      </c>
      <c r="E484" s="49"/>
      <c r="G484" s="49" t="str">
        <f t="shared" si="28"/>
        <v/>
      </c>
      <c r="H484" s="51" t="str">
        <f t="shared" si="29"/>
        <v/>
      </c>
      <c r="I484" s="51" t="str">
        <f t="shared" si="30"/>
        <v/>
      </c>
    </row>
    <row r="485" spans="4:9" x14ac:dyDescent="0.25">
      <c r="D485" s="49" t="str">
        <f t="shared" si="31"/>
        <v/>
      </c>
      <c r="E485" s="49"/>
      <c r="G485" s="49" t="str">
        <f t="shared" si="28"/>
        <v/>
      </c>
      <c r="H485" s="51" t="str">
        <f t="shared" si="29"/>
        <v/>
      </c>
      <c r="I485" s="51" t="str">
        <f t="shared" si="30"/>
        <v/>
      </c>
    </row>
    <row r="486" spans="4:9" x14ac:dyDescent="0.25">
      <c r="D486" s="49" t="str">
        <f t="shared" si="31"/>
        <v/>
      </c>
      <c r="E486" s="49"/>
      <c r="G486" s="49" t="str">
        <f t="shared" si="28"/>
        <v/>
      </c>
      <c r="H486" s="51" t="str">
        <f t="shared" si="29"/>
        <v/>
      </c>
      <c r="I486" s="51" t="str">
        <f t="shared" si="30"/>
        <v/>
      </c>
    </row>
    <row r="487" spans="4:9" x14ac:dyDescent="0.25">
      <c r="D487" s="49" t="str">
        <f t="shared" si="31"/>
        <v/>
      </c>
      <c r="E487" s="49"/>
      <c r="G487" s="49" t="str">
        <f t="shared" si="28"/>
        <v/>
      </c>
      <c r="H487" s="51" t="str">
        <f t="shared" si="29"/>
        <v/>
      </c>
      <c r="I487" s="51" t="str">
        <f t="shared" si="30"/>
        <v/>
      </c>
    </row>
    <row r="488" spans="4:9" x14ac:dyDescent="0.25">
      <c r="D488" s="49" t="str">
        <f t="shared" si="31"/>
        <v/>
      </c>
      <c r="E488" s="49"/>
      <c r="G488" s="49" t="str">
        <f t="shared" si="28"/>
        <v/>
      </c>
      <c r="H488" s="51" t="str">
        <f t="shared" si="29"/>
        <v/>
      </c>
      <c r="I488" s="51" t="str">
        <f t="shared" si="30"/>
        <v/>
      </c>
    </row>
    <row r="489" spans="4:9" x14ac:dyDescent="0.25">
      <c r="D489" s="49" t="str">
        <f t="shared" si="31"/>
        <v/>
      </c>
      <c r="E489" s="49"/>
      <c r="G489" s="49" t="str">
        <f t="shared" si="28"/>
        <v/>
      </c>
      <c r="H489" s="51" t="str">
        <f t="shared" si="29"/>
        <v/>
      </c>
      <c r="I489" s="51" t="str">
        <f t="shared" si="30"/>
        <v/>
      </c>
    </row>
    <row r="490" spans="4:9" x14ac:dyDescent="0.25">
      <c r="D490" s="49" t="str">
        <f t="shared" si="31"/>
        <v/>
      </c>
      <c r="E490" s="49"/>
      <c r="G490" s="49" t="str">
        <f t="shared" si="28"/>
        <v/>
      </c>
      <c r="H490" s="51" t="str">
        <f t="shared" si="29"/>
        <v/>
      </c>
      <c r="I490" s="51" t="str">
        <f t="shared" si="30"/>
        <v/>
      </c>
    </row>
    <row r="491" spans="4:9" x14ac:dyDescent="0.25">
      <c r="D491" s="49" t="str">
        <f t="shared" si="31"/>
        <v/>
      </c>
      <c r="E491" s="49"/>
      <c r="G491" s="49" t="str">
        <f t="shared" si="28"/>
        <v/>
      </c>
      <c r="H491" s="51" t="str">
        <f t="shared" si="29"/>
        <v/>
      </c>
      <c r="I491" s="51" t="str">
        <f t="shared" si="30"/>
        <v/>
      </c>
    </row>
    <row r="492" spans="4:9" x14ac:dyDescent="0.25">
      <c r="D492" s="49" t="str">
        <f t="shared" si="31"/>
        <v/>
      </c>
      <c r="E492" s="49"/>
      <c r="G492" s="49" t="str">
        <f t="shared" si="28"/>
        <v/>
      </c>
      <c r="H492" s="51" t="str">
        <f t="shared" si="29"/>
        <v/>
      </c>
      <c r="I492" s="51" t="str">
        <f t="shared" si="30"/>
        <v/>
      </c>
    </row>
    <row r="493" spans="4:9" x14ac:dyDescent="0.25">
      <c r="D493" s="49" t="str">
        <f t="shared" si="31"/>
        <v/>
      </c>
      <c r="E493" s="49"/>
      <c r="G493" s="49" t="str">
        <f t="shared" si="28"/>
        <v/>
      </c>
      <c r="H493" s="51" t="str">
        <f t="shared" si="29"/>
        <v/>
      </c>
      <c r="I493" s="51" t="str">
        <f t="shared" si="30"/>
        <v/>
      </c>
    </row>
    <row r="494" spans="4:9" x14ac:dyDescent="0.25">
      <c r="D494" s="49" t="str">
        <f t="shared" si="31"/>
        <v/>
      </c>
      <c r="E494" s="49"/>
      <c r="G494" s="49" t="str">
        <f t="shared" si="28"/>
        <v/>
      </c>
      <c r="H494" s="51" t="str">
        <f t="shared" si="29"/>
        <v/>
      </c>
      <c r="I494" s="51" t="str">
        <f t="shared" si="30"/>
        <v/>
      </c>
    </row>
    <row r="495" spans="4:9" x14ac:dyDescent="0.25">
      <c r="D495" s="49" t="str">
        <f t="shared" si="31"/>
        <v/>
      </c>
      <c r="E495" s="49"/>
      <c r="G495" s="49" t="str">
        <f t="shared" si="28"/>
        <v/>
      </c>
      <c r="H495" s="51" t="str">
        <f t="shared" si="29"/>
        <v/>
      </c>
      <c r="I495" s="51" t="str">
        <f t="shared" si="30"/>
        <v/>
      </c>
    </row>
    <row r="496" spans="4:9" x14ac:dyDescent="0.25">
      <c r="D496" s="49" t="str">
        <f t="shared" si="31"/>
        <v/>
      </c>
      <c r="E496" s="49"/>
      <c r="G496" s="49" t="str">
        <f t="shared" si="28"/>
        <v/>
      </c>
      <c r="H496" s="51" t="str">
        <f t="shared" si="29"/>
        <v/>
      </c>
      <c r="I496" s="51" t="str">
        <f t="shared" si="30"/>
        <v/>
      </c>
    </row>
    <row r="497" spans="4:9" x14ac:dyDescent="0.25">
      <c r="D497" s="49" t="str">
        <f t="shared" si="31"/>
        <v/>
      </c>
      <c r="E497" s="49"/>
      <c r="G497" s="49" t="str">
        <f t="shared" si="28"/>
        <v/>
      </c>
      <c r="H497" s="51" t="str">
        <f t="shared" si="29"/>
        <v/>
      </c>
      <c r="I497" s="51" t="str">
        <f t="shared" si="30"/>
        <v/>
      </c>
    </row>
    <row r="498" spans="4:9" x14ac:dyDescent="0.25">
      <c r="D498" s="49" t="str">
        <f t="shared" si="31"/>
        <v/>
      </c>
      <c r="E498" s="49"/>
      <c r="G498" s="49" t="str">
        <f t="shared" si="28"/>
        <v/>
      </c>
      <c r="H498" s="51" t="str">
        <f t="shared" si="29"/>
        <v/>
      </c>
      <c r="I498" s="51" t="str">
        <f t="shared" si="30"/>
        <v/>
      </c>
    </row>
    <row r="499" spans="4:9" x14ac:dyDescent="0.25">
      <c r="D499" s="49" t="str">
        <f t="shared" si="31"/>
        <v/>
      </c>
      <c r="E499" s="49"/>
      <c r="G499" s="49" t="str">
        <f t="shared" si="28"/>
        <v/>
      </c>
      <c r="H499" s="51" t="str">
        <f t="shared" si="29"/>
        <v/>
      </c>
      <c r="I499" s="51" t="str">
        <f t="shared" si="30"/>
        <v/>
      </c>
    </row>
    <row r="500" spans="4:9" x14ac:dyDescent="0.25">
      <c r="D500" s="49" t="str">
        <f t="shared" si="31"/>
        <v/>
      </c>
      <c r="E500" s="49"/>
      <c r="G500" s="49" t="str">
        <f t="shared" si="28"/>
        <v/>
      </c>
      <c r="H500" s="51" t="str">
        <f t="shared" si="29"/>
        <v/>
      </c>
      <c r="I500" s="51" t="str">
        <f t="shared" si="30"/>
        <v/>
      </c>
    </row>
    <row r="501" spans="4:9" x14ac:dyDescent="0.25">
      <c r="D501" s="49" t="str">
        <f t="shared" si="31"/>
        <v/>
      </c>
      <c r="E501" s="49"/>
      <c r="G501" s="49" t="str">
        <f t="shared" si="28"/>
        <v/>
      </c>
      <c r="H501" s="51" t="str">
        <f t="shared" si="29"/>
        <v/>
      </c>
      <c r="I501" s="51" t="str">
        <f t="shared" si="30"/>
        <v/>
      </c>
    </row>
    <row r="502" spans="4:9" x14ac:dyDescent="0.25">
      <c r="D502" s="49" t="str">
        <f t="shared" si="31"/>
        <v/>
      </c>
      <c r="E502" s="49"/>
      <c r="G502" s="49" t="str">
        <f t="shared" si="28"/>
        <v/>
      </c>
      <c r="H502" s="51" t="str">
        <f t="shared" si="29"/>
        <v/>
      </c>
      <c r="I502" s="51" t="str">
        <f t="shared" si="30"/>
        <v/>
      </c>
    </row>
    <row r="503" spans="4:9" x14ac:dyDescent="0.25">
      <c r="D503" s="49" t="str">
        <f t="shared" si="31"/>
        <v/>
      </c>
    </row>
    <row r="504" spans="4:9" x14ac:dyDescent="0.25">
      <c r="D504" s="49" t="str">
        <f t="shared" si="31"/>
        <v/>
      </c>
    </row>
    <row r="505" spans="4:9" x14ac:dyDescent="0.25">
      <c r="D505" s="49" t="str">
        <f t="shared" si="31"/>
        <v/>
      </c>
    </row>
    <row r="506" spans="4:9" x14ac:dyDescent="0.25">
      <c r="D506" s="49" t="str">
        <f t="shared" si="31"/>
        <v/>
      </c>
    </row>
  </sheetData>
  <mergeCells count="2">
    <mergeCell ref="D1:G1"/>
    <mergeCell ref="A1:C1"/>
  </mergeCells>
  <pageMargins left="0.75" right="0.75" top="1" bottom="1" header="0.5" footer="0.5"/>
  <pageSetup scale="74" fitToHeight="0" orientation="landscape" horizontalDpi="4294967293" r:id="rId1"/>
  <headerFooter alignWithMargins="0"/>
  <drawing r:id="rId2"/>
  <legacyDrawing r:id="rId3"/>
  <controls>
    <mc:AlternateContent xmlns:mc="http://schemas.openxmlformats.org/markup-compatibility/2006">
      <mc:Choice Requires="x14">
        <control shapeId="5122" r:id="rId4" name="O3Print">
          <controlPr defaultSize="0" autoLine="0" autoPict="0" r:id="rId5">
            <anchor moveWithCells="1">
              <from>
                <xdr:col>12</xdr:col>
                <xdr:colOff>641350</xdr:colOff>
                <xdr:row>16</xdr:row>
                <xdr:rowOff>152400</xdr:rowOff>
              </from>
              <to>
                <xdr:col>14</xdr:col>
                <xdr:colOff>107950</xdr:colOff>
                <xdr:row>19</xdr:row>
                <xdr:rowOff>6350</xdr:rowOff>
              </to>
            </anchor>
          </controlPr>
        </control>
      </mc:Choice>
      <mc:Fallback>
        <control shapeId="5122" r:id="rId4" name="O3Print"/>
      </mc:Fallback>
    </mc:AlternateContent>
    <mc:AlternateContent xmlns:mc="http://schemas.openxmlformats.org/markup-compatibility/2006">
      <mc:Choice Requires="x14">
        <control shapeId="5121" r:id="rId6" name="CommandButton1">
          <controlPr defaultSize="0" autoLine="0" autoPict="0" r:id="rId7">
            <anchor moveWithCells="1">
              <from>
                <xdr:col>10</xdr:col>
                <xdr:colOff>0</xdr:colOff>
                <xdr:row>17</xdr:row>
                <xdr:rowOff>6350</xdr:rowOff>
              </from>
              <to>
                <xdr:col>12</xdr:col>
                <xdr:colOff>88900</xdr:colOff>
                <xdr:row>19</xdr:row>
                <xdr:rowOff>25400</xdr:rowOff>
              </to>
            </anchor>
          </controlPr>
        </control>
      </mc:Choice>
      <mc:Fallback>
        <control shapeId="5121" r:id="rId6" name="CommandButton1"/>
      </mc:Fallback>
    </mc:AlternateContent>
  </controls>
  <tableParts count="1">
    <tablePart r:id="rId8"/>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P66"/>
  <sheetViews>
    <sheetView zoomScale="95" workbookViewId="0">
      <selection sqref="A1:N1"/>
    </sheetView>
  </sheetViews>
  <sheetFormatPr defaultColWidth="8" defaultRowHeight="13" x14ac:dyDescent="0.3"/>
  <cols>
    <col min="1" max="1" width="8.453125" style="23" customWidth="1"/>
    <col min="2" max="2" width="11.7265625" style="23" customWidth="1"/>
    <col min="3" max="3" width="12.81640625" style="23" customWidth="1"/>
    <col min="4" max="4" width="12" style="23" customWidth="1"/>
    <col min="5" max="5" width="11.7265625" style="23" customWidth="1"/>
    <col min="6" max="6" width="13.453125" style="23" customWidth="1"/>
    <col min="7" max="8" width="8" style="23" customWidth="1"/>
    <col min="9" max="9" width="9.81640625" style="23" bestFit="1" customWidth="1"/>
    <col min="10" max="10" width="11.81640625" style="23" customWidth="1"/>
    <col min="11" max="11" width="9.1796875" style="23" bestFit="1" customWidth="1"/>
    <col min="12" max="12" width="12.26953125" style="23" customWidth="1"/>
    <col min="13" max="16384" width="8" style="23"/>
  </cols>
  <sheetData>
    <row r="1" spans="1:16" x14ac:dyDescent="0.3">
      <c r="A1" s="99" t="s">
        <v>38</v>
      </c>
      <c r="B1" s="99"/>
      <c r="C1" s="99"/>
      <c r="D1" s="99"/>
      <c r="E1" s="99"/>
      <c r="F1" s="99"/>
      <c r="G1" s="99"/>
      <c r="H1" s="99"/>
      <c r="I1" s="99"/>
      <c r="J1" s="99"/>
      <c r="K1" s="99"/>
      <c r="L1" s="99"/>
      <c r="M1" s="99"/>
      <c r="N1" s="99"/>
    </row>
    <row r="2" spans="1:16" x14ac:dyDescent="0.3">
      <c r="A2" s="100" t="s">
        <v>39</v>
      </c>
      <c r="B2" s="100"/>
      <c r="C2" s="100"/>
      <c r="D2" s="100"/>
      <c r="E2" s="100"/>
      <c r="F2" s="100"/>
      <c r="G2" s="100"/>
      <c r="H2" s="100"/>
      <c r="I2" s="100"/>
      <c r="J2" s="100"/>
      <c r="K2" s="100"/>
      <c r="L2" s="100"/>
      <c r="M2" s="100"/>
    </row>
    <row r="3" spans="1:16" x14ac:dyDescent="0.3">
      <c r="A3" s="24"/>
      <c r="B3" s="24"/>
      <c r="C3" s="24"/>
      <c r="D3" s="24"/>
      <c r="E3" s="24"/>
      <c r="F3" s="24"/>
      <c r="G3" s="24"/>
      <c r="H3" s="24"/>
      <c r="I3" s="24"/>
      <c r="J3" s="24"/>
      <c r="K3" s="24"/>
      <c r="L3" s="24"/>
      <c r="M3" s="24"/>
    </row>
    <row r="4" spans="1:16" x14ac:dyDescent="0.3">
      <c r="A4" s="97" t="s">
        <v>40</v>
      </c>
      <c r="B4" s="97"/>
      <c r="C4" s="97"/>
      <c r="D4" s="97"/>
      <c r="E4" s="97"/>
      <c r="F4" s="97"/>
      <c r="G4" s="97"/>
      <c r="H4" s="97"/>
      <c r="I4" s="97"/>
      <c r="J4" s="97"/>
      <c r="K4" s="97"/>
      <c r="L4" s="97"/>
      <c r="M4" s="97"/>
    </row>
    <row r="5" spans="1:16" x14ac:dyDescent="0.3">
      <c r="A5" s="24"/>
      <c r="B5" s="97" t="s">
        <v>41</v>
      </c>
      <c r="C5" s="97"/>
      <c r="D5" s="97"/>
      <c r="E5" s="97"/>
      <c r="F5" s="97"/>
      <c r="G5" s="97"/>
      <c r="H5" s="97"/>
      <c r="I5" s="97"/>
      <c r="J5" s="97"/>
      <c r="K5" s="97"/>
      <c r="L5" s="97"/>
      <c r="M5" s="97"/>
      <c r="N5" s="97"/>
      <c r="O5" s="97"/>
      <c r="P5" s="97"/>
    </row>
    <row r="6" spans="1:16" x14ac:dyDescent="0.3">
      <c r="A6" s="24"/>
      <c r="B6" s="97" t="s">
        <v>42</v>
      </c>
      <c r="C6" s="97"/>
      <c r="D6" s="97"/>
      <c r="E6" s="97"/>
      <c r="F6" s="97"/>
      <c r="G6" s="97"/>
      <c r="H6" s="97"/>
      <c r="I6" s="97"/>
      <c r="J6" s="97"/>
      <c r="K6" s="97"/>
      <c r="L6" s="97"/>
      <c r="M6" s="97"/>
      <c r="N6" s="97"/>
      <c r="O6" s="25"/>
      <c r="P6" s="25"/>
    </row>
    <row r="7" spans="1:16" x14ac:dyDescent="0.3">
      <c r="B7" s="24"/>
      <c r="C7" s="24"/>
      <c r="D7" s="24"/>
      <c r="E7" s="24"/>
      <c r="F7" s="24"/>
      <c r="G7" s="24"/>
      <c r="H7" s="24"/>
      <c r="I7" s="24"/>
      <c r="J7" s="24"/>
      <c r="K7" s="24"/>
      <c r="L7" s="24"/>
      <c r="M7" s="24"/>
    </row>
    <row r="8" spans="1:16" x14ac:dyDescent="0.3">
      <c r="A8" s="97" t="s">
        <v>43</v>
      </c>
      <c r="B8" s="97"/>
      <c r="C8" s="97"/>
      <c r="D8" s="97"/>
      <c r="E8" s="97"/>
      <c r="F8" s="97"/>
      <c r="G8" s="97"/>
      <c r="H8" s="97"/>
      <c r="I8" s="97"/>
      <c r="J8" s="97"/>
      <c r="K8" s="97"/>
      <c r="L8" s="97"/>
      <c r="M8" s="97"/>
    </row>
    <row r="9" spans="1:16" x14ac:dyDescent="0.3">
      <c r="A9" s="24"/>
      <c r="B9" s="97" t="s">
        <v>44</v>
      </c>
      <c r="C9" s="97"/>
      <c r="D9" s="97"/>
      <c r="E9" s="97"/>
      <c r="F9" s="97"/>
      <c r="G9" s="97"/>
      <c r="H9" s="97"/>
      <c r="I9" s="97"/>
      <c r="J9" s="97"/>
      <c r="K9" s="97"/>
      <c r="L9" s="97"/>
      <c r="M9" s="97"/>
      <c r="N9" s="97"/>
    </row>
    <row r="10" spans="1:16" x14ac:dyDescent="0.3">
      <c r="A10" s="24"/>
      <c r="B10" s="97" t="s">
        <v>45</v>
      </c>
      <c r="C10" s="97"/>
      <c r="D10" s="97"/>
      <c r="E10" s="97"/>
      <c r="F10" s="97"/>
      <c r="G10" s="97"/>
      <c r="H10" s="97"/>
      <c r="I10" s="97"/>
      <c r="J10" s="97"/>
      <c r="K10" s="97"/>
      <c r="L10" s="97"/>
      <c r="M10" s="97"/>
      <c r="N10" s="97"/>
    </row>
    <row r="11" spans="1:16" x14ac:dyDescent="0.3">
      <c r="A11" s="24"/>
      <c r="B11" s="24"/>
      <c r="C11" s="24"/>
      <c r="D11" s="24"/>
      <c r="E11" s="24"/>
      <c r="F11" s="24"/>
      <c r="G11" s="24"/>
      <c r="H11" s="24"/>
      <c r="I11" s="24"/>
      <c r="J11" s="24"/>
      <c r="K11" s="24"/>
      <c r="L11" s="24"/>
      <c r="M11" s="24"/>
    </row>
    <row r="12" spans="1:16" x14ac:dyDescent="0.3">
      <c r="A12" s="24"/>
      <c r="B12" s="24"/>
      <c r="C12" s="24"/>
      <c r="D12" s="24"/>
      <c r="E12" s="24"/>
      <c r="F12" s="24"/>
      <c r="G12" s="24"/>
      <c r="H12" s="24"/>
      <c r="I12" s="24"/>
      <c r="J12" s="24"/>
      <c r="K12" s="24"/>
      <c r="L12" s="24"/>
      <c r="M12" s="24"/>
    </row>
    <row r="13" spans="1:16" x14ac:dyDescent="0.3">
      <c r="A13" s="24" t="s">
        <v>46</v>
      </c>
    </row>
    <row r="15" spans="1:16" ht="15" x14ac:dyDescent="0.3">
      <c r="A15" s="98" t="s">
        <v>75</v>
      </c>
      <c r="B15" s="98"/>
      <c r="C15" s="98"/>
      <c r="D15" s="98"/>
      <c r="E15" s="98"/>
      <c r="F15" s="98"/>
      <c r="G15" s="98"/>
      <c r="H15" s="98"/>
      <c r="I15" s="98"/>
      <c r="J15" s="98"/>
      <c r="K15" s="98"/>
      <c r="L15" s="98"/>
      <c r="M15" s="98"/>
    </row>
    <row r="16" spans="1:16" x14ac:dyDescent="0.3">
      <c r="A16" s="24"/>
      <c r="B16" s="24"/>
      <c r="C16" s="24"/>
      <c r="D16" s="24"/>
      <c r="E16" s="24"/>
      <c r="F16" s="24"/>
      <c r="G16" s="24"/>
      <c r="H16" s="24"/>
      <c r="I16" s="24"/>
      <c r="J16" s="24"/>
      <c r="K16" s="24"/>
      <c r="L16" s="24"/>
      <c r="M16" s="24"/>
    </row>
    <row r="17" spans="1:13" x14ac:dyDescent="0.3">
      <c r="A17" s="24" t="s">
        <v>47</v>
      </c>
      <c r="B17" s="24"/>
      <c r="C17" s="24"/>
      <c r="D17" s="24"/>
      <c r="E17" s="24"/>
      <c r="F17" s="24"/>
      <c r="G17" s="24"/>
      <c r="H17" s="24"/>
      <c r="I17" s="24"/>
      <c r="J17" s="24"/>
      <c r="K17" s="24"/>
      <c r="L17" s="24"/>
      <c r="M17" s="24"/>
    </row>
    <row r="18" spans="1:13" x14ac:dyDescent="0.3">
      <c r="A18" s="24"/>
      <c r="B18" s="24"/>
      <c r="C18" s="24"/>
      <c r="D18" s="24"/>
      <c r="E18" s="24"/>
      <c r="F18" s="24"/>
      <c r="G18" s="24"/>
      <c r="H18" s="24"/>
      <c r="I18" s="24"/>
      <c r="J18" s="24"/>
      <c r="K18" s="24"/>
      <c r="L18" s="24"/>
      <c r="M18" s="24"/>
    </row>
    <row r="19" spans="1:13" x14ac:dyDescent="0.3">
      <c r="A19" s="24" t="s">
        <v>48</v>
      </c>
      <c r="B19" s="24"/>
      <c r="C19" s="24"/>
      <c r="D19" s="24"/>
      <c r="E19" s="24"/>
      <c r="F19" s="24"/>
      <c r="G19" s="24"/>
      <c r="H19" s="24"/>
      <c r="I19" s="24"/>
      <c r="J19" s="24"/>
      <c r="K19" s="24"/>
      <c r="L19" s="24"/>
      <c r="M19" s="24"/>
    </row>
    <row r="20" spans="1:13" x14ac:dyDescent="0.3">
      <c r="A20" s="24"/>
      <c r="B20" s="24"/>
      <c r="C20" s="24"/>
      <c r="D20" s="24"/>
      <c r="E20" s="24"/>
      <c r="F20" s="24"/>
      <c r="G20" s="24"/>
      <c r="H20" s="24"/>
      <c r="I20" s="24"/>
      <c r="J20" s="24"/>
      <c r="K20" s="24"/>
      <c r="L20" s="24"/>
      <c r="M20" s="24"/>
    </row>
    <row r="21" spans="1:13" x14ac:dyDescent="0.3">
      <c r="A21" s="24" t="s">
        <v>49</v>
      </c>
      <c r="B21" s="24"/>
      <c r="C21" s="24"/>
      <c r="D21" s="24"/>
      <c r="E21" s="24"/>
      <c r="F21" s="24"/>
      <c r="G21" s="24"/>
      <c r="H21" s="24"/>
      <c r="I21" s="24"/>
      <c r="J21" s="24"/>
      <c r="K21" s="24"/>
      <c r="L21" s="24"/>
      <c r="M21" s="24"/>
    </row>
    <row r="22" spans="1:13" x14ac:dyDescent="0.3">
      <c r="A22" s="24"/>
      <c r="B22" s="24"/>
      <c r="C22" s="24"/>
      <c r="D22" s="24"/>
      <c r="E22" s="24"/>
      <c r="F22" s="24"/>
      <c r="G22" s="24"/>
      <c r="H22" s="24"/>
      <c r="I22" s="24"/>
      <c r="J22" s="24"/>
      <c r="K22" s="24"/>
      <c r="L22" s="24"/>
      <c r="M22" s="24"/>
    </row>
    <row r="23" spans="1:13" x14ac:dyDescent="0.3">
      <c r="A23" s="24" t="s">
        <v>50</v>
      </c>
      <c r="B23" s="24"/>
      <c r="C23" s="24"/>
      <c r="D23" s="24"/>
      <c r="E23" s="24"/>
      <c r="F23" s="24"/>
      <c r="G23" s="24"/>
      <c r="H23" s="24"/>
      <c r="I23" s="24"/>
      <c r="J23" s="24"/>
      <c r="K23" s="24"/>
      <c r="L23" s="24"/>
      <c r="M23" s="24"/>
    </row>
    <row r="24" spans="1:13" x14ac:dyDescent="0.3">
      <c r="A24" s="24" t="s">
        <v>51</v>
      </c>
      <c r="B24" s="24"/>
      <c r="C24" s="24"/>
      <c r="D24" s="24"/>
      <c r="E24" s="24"/>
      <c r="F24" s="24"/>
      <c r="G24" s="24"/>
      <c r="H24" s="24"/>
      <c r="I24" s="24"/>
      <c r="J24" s="24"/>
      <c r="K24" s="24"/>
      <c r="L24" s="24"/>
      <c r="M24" s="24"/>
    </row>
    <row r="25" spans="1:13" x14ac:dyDescent="0.3">
      <c r="A25" s="24"/>
      <c r="B25" s="24" t="s">
        <v>52</v>
      </c>
      <c r="C25" s="24"/>
      <c r="D25" s="24"/>
      <c r="E25" s="24"/>
      <c r="F25" s="24"/>
      <c r="G25" s="24"/>
      <c r="H25" s="24"/>
      <c r="I25" s="24"/>
      <c r="J25" s="24"/>
      <c r="K25" s="24"/>
      <c r="L25" s="24"/>
      <c r="M25" s="24"/>
    </row>
    <row r="26" spans="1:13" x14ac:dyDescent="0.3">
      <c r="A26" s="24"/>
      <c r="B26" s="24" t="s">
        <v>53</v>
      </c>
      <c r="C26" s="24"/>
      <c r="D26" s="24"/>
      <c r="E26" s="24"/>
      <c r="F26" s="24"/>
      <c r="G26" s="24"/>
      <c r="H26" s="24"/>
      <c r="I26" s="24"/>
      <c r="J26" s="24"/>
      <c r="K26" s="24"/>
      <c r="L26" s="24"/>
      <c r="M26" s="24"/>
    </row>
    <row r="27" spans="1:13" x14ac:dyDescent="0.3">
      <c r="A27" s="24"/>
      <c r="B27" s="24"/>
      <c r="C27" s="24"/>
      <c r="D27" s="24"/>
      <c r="E27" s="24"/>
      <c r="F27" s="24"/>
      <c r="G27" s="24"/>
      <c r="H27" s="24"/>
      <c r="I27" s="24"/>
      <c r="J27" s="24"/>
      <c r="K27" s="24"/>
      <c r="L27" s="24"/>
      <c r="M27" s="24"/>
    </row>
    <row r="28" spans="1:13" x14ac:dyDescent="0.3">
      <c r="A28" s="24"/>
      <c r="B28" s="24"/>
      <c r="C28" s="24"/>
      <c r="D28" s="24"/>
      <c r="E28" s="24"/>
      <c r="F28" s="24"/>
      <c r="G28" s="24"/>
      <c r="H28" s="24"/>
      <c r="I28" s="24"/>
      <c r="J28" s="24"/>
      <c r="K28" s="24"/>
      <c r="L28" s="24"/>
      <c r="M28" s="24"/>
    </row>
    <row r="29" spans="1:13" x14ac:dyDescent="0.3">
      <c r="A29" s="26" t="s">
        <v>54</v>
      </c>
      <c r="B29" s="26"/>
      <c r="C29" s="27" t="s">
        <v>55</v>
      </c>
      <c r="D29" s="27"/>
      <c r="E29" s="27" t="s">
        <v>56</v>
      </c>
      <c r="F29" s="24"/>
      <c r="G29" s="28"/>
      <c r="H29" s="24"/>
      <c r="I29" s="24"/>
      <c r="J29" s="24"/>
      <c r="K29" s="24"/>
      <c r="L29" s="24"/>
      <c r="M29" s="24"/>
    </row>
    <row r="30" spans="1:13" x14ac:dyDescent="0.3">
      <c r="A30" s="29"/>
      <c r="B30" s="30">
        <v>16.3</v>
      </c>
      <c r="C30" s="30"/>
      <c r="D30" s="30">
        <v>16.8</v>
      </c>
      <c r="E30" s="31"/>
      <c r="F30" s="32">
        <f t="shared" ref="F30:F35" si="0">(B30-D30)/D30</f>
        <v>-2.976190476190476E-2</v>
      </c>
      <c r="G30" s="24"/>
      <c r="H30" s="24"/>
      <c r="I30" s="24"/>
      <c r="J30" s="24"/>
      <c r="K30" s="24"/>
      <c r="L30" s="24"/>
      <c r="M30" s="24"/>
    </row>
    <row r="31" spans="1:13" x14ac:dyDescent="0.3">
      <c r="A31" s="24"/>
      <c r="B31" s="30">
        <v>16.899999999999999</v>
      </c>
      <c r="C31" s="30"/>
      <c r="D31" s="30">
        <v>16.100000000000001</v>
      </c>
      <c r="E31" s="33"/>
      <c r="F31" s="32">
        <f t="shared" si="0"/>
        <v>4.9689440993788636E-2</v>
      </c>
      <c r="G31" s="24"/>
      <c r="H31" s="24"/>
      <c r="I31" s="24"/>
      <c r="J31" s="24"/>
      <c r="K31" s="24"/>
      <c r="L31" s="24"/>
      <c r="M31" s="24"/>
    </row>
    <row r="32" spans="1:13" x14ac:dyDescent="0.3">
      <c r="A32" s="24"/>
      <c r="B32" s="30">
        <v>15.9</v>
      </c>
      <c r="C32" s="30"/>
      <c r="D32" s="30">
        <v>16.3</v>
      </c>
      <c r="E32" s="33"/>
      <c r="F32" s="32">
        <f t="shared" si="0"/>
        <v>-2.4539877300613518E-2</v>
      </c>
      <c r="G32" s="24"/>
      <c r="H32" s="24"/>
      <c r="I32" s="24"/>
      <c r="J32" s="24"/>
      <c r="K32" s="24"/>
      <c r="L32" s="24"/>
      <c r="M32" s="24"/>
    </row>
    <row r="33" spans="1:14" x14ac:dyDescent="0.3">
      <c r="A33" s="24"/>
      <c r="B33" s="30">
        <v>17.100000000000001</v>
      </c>
      <c r="C33" s="30"/>
      <c r="D33" s="30">
        <v>16.7</v>
      </c>
      <c r="E33" s="33"/>
      <c r="F33" s="32">
        <f t="shared" si="0"/>
        <v>2.3952095808383363E-2</v>
      </c>
      <c r="G33" s="24"/>
      <c r="H33" s="24"/>
      <c r="I33" s="24"/>
      <c r="J33" s="24"/>
      <c r="K33" s="24"/>
      <c r="L33" s="24"/>
      <c r="M33" s="24"/>
    </row>
    <row r="34" spans="1:14" x14ac:dyDescent="0.3">
      <c r="A34" s="24"/>
      <c r="B34" s="30">
        <v>17</v>
      </c>
      <c r="C34" s="30"/>
      <c r="D34" s="30">
        <v>16.2</v>
      </c>
      <c r="E34" s="33"/>
      <c r="F34" s="32">
        <f t="shared" si="0"/>
        <v>4.9382716049382762E-2</v>
      </c>
      <c r="G34" s="24"/>
      <c r="H34" s="24"/>
      <c r="I34" s="24"/>
      <c r="J34" s="24"/>
      <c r="K34" s="24"/>
      <c r="L34" s="24"/>
      <c r="M34" s="24"/>
    </row>
    <row r="35" spans="1:14" x14ac:dyDescent="0.3">
      <c r="A35" s="24"/>
      <c r="B35" s="30">
        <v>16.600000000000001</v>
      </c>
      <c r="C35" s="30"/>
      <c r="D35" s="30">
        <v>17</v>
      </c>
      <c r="E35" s="31"/>
      <c r="F35" s="32">
        <f t="shared" si="0"/>
        <v>-2.3529411764705799E-2</v>
      </c>
      <c r="G35" s="24"/>
      <c r="H35" s="24"/>
      <c r="I35" s="24"/>
      <c r="J35" s="24"/>
      <c r="K35" s="24"/>
      <c r="L35" s="24"/>
      <c r="M35" s="24"/>
    </row>
    <row r="36" spans="1:14" x14ac:dyDescent="0.3">
      <c r="A36" s="24"/>
      <c r="B36" s="24"/>
      <c r="C36" s="24"/>
      <c r="D36" s="24"/>
      <c r="E36" s="34"/>
      <c r="F36" s="35"/>
      <c r="G36" s="24"/>
      <c r="H36" s="27" t="s">
        <v>57</v>
      </c>
      <c r="I36" s="24"/>
      <c r="J36" s="24"/>
      <c r="K36" s="24"/>
      <c r="L36" s="24"/>
      <c r="M36" s="24"/>
    </row>
    <row r="37" spans="1:14" x14ac:dyDescent="0.3">
      <c r="A37" s="27" t="s">
        <v>58</v>
      </c>
      <c r="B37" s="30">
        <f>AVERAGE(B30:B35)</f>
        <v>16.633333333333336</v>
      </c>
      <c r="C37" s="30"/>
      <c r="D37" s="30">
        <f>AVERAGE(D30:D35)</f>
        <v>16.516666666666669</v>
      </c>
      <c r="E37" s="34"/>
      <c r="F37" s="36">
        <f>AVERAGE(F30:F35)</f>
        <v>7.5321765040551143E-3</v>
      </c>
      <c r="G37" s="24"/>
      <c r="I37" s="30" t="s">
        <v>59</v>
      </c>
      <c r="J37" s="32">
        <f>STDEV(F30:F35)</f>
        <v>3.7901461074614624E-2</v>
      </c>
      <c r="M37" s="24"/>
    </row>
    <row r="38" spans="1:14" x14ac:dyDescent="0.3">
      <c r="A38" s="27"/>
      <c r="B38" s="24"/>
      <c r="C38" s="24"/>
      <c r="D38" s="24"/>
      <c r="E38" s="34"/>
      <c r="F38" s="24"/>
      <c r="G38" s="24"/>
      <c r="I38" s="24"/>
      <c r="J38" s="24"/>
      <c r="M38" s="24"/>
    </row>
    <row r="39" spans="1:14" x14ac:dyDescent="0.3">
      <c r="A39" s="27"/>
      <c r="B39" s="24"/>
      <c r="C39" s="24"/>
      <c r="D39" s="24"/>
      <c r="E39" s="34"/>
      <c r="F39" s="24"/>
      <c r="G39" s="24"/>
      <c r="I39" s="24"/>
      <c r="J39" s="24"/>
      <c r="M39" s="24"/>
    </row>
    <row r="40" spans="1:14" x14ac:dyDescent="0.3">
      <c r="A40" s="27"/>
      <c r="B40" s="24"/>
      <c r="C40" s="24"/>
      <c r="D40" s="24"/>
      <c r="E40" s="34"/>
      <c r="F40" s="24"/>
      <c r="G40" s="24"/>
      <c r="H40" s="24"/>
      <c r="I40" s="24"/>
      <c r="J40" s="24"/>
      <c r="K40" s="24"/>
      <c r="L40" s="24"/>
      <c r="M40" s="24"/>
    </row>
    <row r="41" spans="1:14" x14ac:dyDescent="0.3">
      <c r="C41" s="24" t="s">
        <v>60</v>
      </c>
      <c r="F41" s="32">
        <f>F37</f>
        <v>7.5321765040551143E-3</v>
      </c>
      <c r="G41" s="34" t="s">
        <v>61</v>
      </c>
      <c r="H41" s="24"/>
      <c r="I41" s="32">
        <f>F37-(2*J37)</f>
        <v>-6.827074564517413E-2</v>
      </c>
      <c r="J41" s="30" t="s">
        <v>62</v>
      </c>
      <c r="K41" s="32">
        <f>F41+(2*J37)</f>
        <v>8.3335098653284367E-2</v>
      </c>
      <c r="L41" s="24"/>
      <c r="M41" s="24"/>
    </row>
    <row r="42" spans="1:14" x14ac:dyDescent="0.3">
      <c r="A42" s="24"/>
      <c r="B42" s="24"/>
      <c r="C42" s="24"/>
      <c r="D42" s="24"/>
      <c r="E42" s="24"/>
      <c r="F42" s="24"/>
      <c r="G42" s="24"/>
      <c r="H42" s="24"/>
      <c r="I42" s="24"/>
      <c r="J42" s="24"/>
      <c r="K42" s="24"/>
      <c r="L42" s="24"/>
      <c r="M42" s="24"/>
    </row>
    <row r="43" spans="1:14" x14ac:dyDescent="0.3">
      <c r="A43" s="24"/>
      <c r="B43" s="24"/>
      <c r="C43" s="24"/>
      <c r="D43" s="24"/>
      <c r="E43" s="24"/>
      <c r="F43" s="30" t="s">
        <v>63</v>
      </c>
      <c r="G43" s="30"/>
      <c r="H43" s="30"/>
      <c r="I43" s="30"/>
      <c r="J43" s="30"/>
      <c r="K43" s="37"/>
      <c r="L43" s="30"/>
      <c r="M43" s="30"/>
    </row>
    <row r="44" spans="1:14" x14ac:dyDescent="0.3">
      <c r="A44" s="24"/>
      <c r="B44" s="24"/>
      <c r="C44" s="24"/>
      <c r="D44" s="24"/>
      <c r="E44" s="24"/>
      <c r="F44" s="30" t="s">
        <v>64</v>
      </c>
      <c r="G44" s="30"/>
      <c r="H44" s="30"/>
      <c r="I44" s="30"/>
      <c r="J44" s="30"/>
      <c r="K44" s="30"/>
      <c r="L44" s="30"/>
      <c r="M44" s="30"/>
    </row>
    <row r="45" spans="1:14" x14ac:dyDescent="0.3">
      <c r="A45" s="24"/>
      <c r="B45" s="24"/>
      <c r="C45" s="24"/>
      <c r="D45" s="24"/>
      <c r="E45" s="24"/>
      <c r="F45" s="24"/>
      <c r="G45" s="24"/>
      <c r="H45" s="24"/>
      <c r="I45" s="24"/>
      <c r="J45" s="24"/>
      <c r="K45" s="24"/>
      <c r="L45" s="24"/>
      <c r="M45" s="24"/>
    </row>
    <row r="46" spans="1:14" x14ac:dyDescent="0.3">
      <c r="A46" s="98" t="s">
        <v>65</v>
      </c>
      <c r="B46" s="98"/>
      <c r="C46" s="98"/>
      <c r="D46" s="98"/>
      <c r="E46" s="98"/>
      <c r="F46" s="98"/>
      <c r="G46" s="98"/>
      <c r="H46" s="98"/>
      <c r="I46" s="98"/>
      <c r="J46" s="98"/>
      <c r="K46" s="98"/>
      <c r="L46" s="98"/>
      <c r="M46" s="98"/>
    </row>
    <row r="47" spans="1:14" x14ac:dyDescent="0.3">
      <c r="A47" s="38"/>
      <c r="B47" s="98" t="s">
        <v>66</v>
      </c>
      <c r="C47" s="98"/>
      <c r="D47" s="98"/>
      <c r="E47" s="98"/>
      <c r="F47" s="98"/>
      <c r="G47" s="98"/>
      <c r="H47" s="98"/>
      <c r="I47" s="98"/>
      <c r="J47" s="98"/>
      <c r="K47" s="98"/>
      <c r="L47" s="98"/>
      <c r="M47" s="98"/>
      <c r="N47" s="98"/>
    </row>
    <row r="48" spans="1:14" x14ac:dyDescent="0.3">
      <c r="A48" s="38"/>
      <c r="B48" s="38"/>
      <c r="C48" s="38"/>
      <c r="D48" s="38"/>
      <c r="E48" s="38"/>
      <c r="F48" s="38"/>
      <c r="G48" s="38"/>
      <c r="H48" s="38"/>
      <c r="I48" s="38"/>
      <c r="J48" s="38"/>
      <c r="K48" s="38"/>
      <c r="L48" s="38"/>
      <c r="M48" s="38"/>
    </row>
    <row r="49" spans="1:13" x14ac:dyDescent="0.3">
      <c r="A49" s="38"/>
      <c r="B49" s="38" t="s">
        <v>67</v>
      </c>
      <c r="C49" s="38"/>
      <c r="D49" s="38"/>
      <c r="E49" s="38"/>
      <c r="F49" s="38"/>
      <c r="G49" s="38"/>
      <c r="H49" s="38"/>
      <c r="I49" s="38"/>
      <c r="J49" s="38"/>
      <c r="K49" s="38"/>
      <c r="L49" s="38"/>
      <c r="M49" s="38"/>
    </row>
    <row r="50" spans="1:13" x14ac:dyDescent="0.3">
      <c r="A50" s="38"/>
      <c r="B50" s="38"/>
      <c r="C50" s="38"/>
      <c r="D50" s="38"/>
      <c r="E50" s="38"/>
      <c r="F50" s="38"/>
      <c r="G50" s="38"/>
      <c r="H50" s="38"/>
      <c r="I50" s="38"/>
      <c r="J50" s="38"/>
      <c r="K50" s="38"/>
      <c r="L50" s="38"/>
      <c r="M50" s="38"/>
    </row>
    <row r="51" spans="1:13" x14ac:dyDescent="0.3">
      <c r="A51" s="29"/>
      <c r="B51" s="30">
        <v>12</v>
      </c>
      <c r="C51" s="24"/>
      <c r="D51" s="24"/>
      <c r="E51" s="24"/>
      <c r="F51" s="24"/>
      <c r="G51" s="24"/>
      <c r="H51" s="24"/>
      <c r="I51" s="24"/>
      <c r="J51" s="24"/>
      <c r="K51" s="24"/>
      <c r="L51" s="24"/>
      <c r="M51" s="24"/>
    </row>
    <row r="52" spans="1:13" x14ac:dyDescent="0.3">
      <c r="A52" s="24"/>
      <c r="B52" s="30">
        <v>14</v>
      </c>
      <c r="C52" s="24"/>
      <c r="D52" s="24"/>
      <c r="E52" s="24"/>
      <c r="F52" s="24"/>
      <c r="G52" s="24"/>
      <c r="H52" s="24"/>
      <c r="I52" s="24"/>
      <c r="J52" s="24"/>
      <c r="K52" s="24"/>
      <c r="L52" s="24"/>
      <c r="M52" s="24"/>
    </row>
    <row r="53" spans="1:13" x14ac:dyDescent="0.3">
      <c r="A53" s="24"/>
      <c r="B53" s="30">
        <v>15</v>
      </c>
      <c r="C53" s="24"/>
      <c r="D53" s="24"/>
      <c r="E53" s="24"/>
      <c r="F53" s="24"/>
      <c r="G53" s="24"/>
      <c r="H53" s="24"/>
      <c r="I53" s="24"/>
      <c r="J53" s="24"/>
      <c r="K53" s="24"/>
      <c r="L53" s="24"/>
      <c r="M53" s="24"/>
    </row>
    <row r="54" spans="1:13" x14ac:dyDescent="0.3">
      <c r="A54" s="24"/>
      <c r="B54" s="30">
        <v>12</v>
      </c>
      <c r="C54" s="24"/>
      <c r="D54" s="24"/>
      <c r="E54" s="24"/>
      <c r="F54" s="24"/>
      <c r="G54" s="24"/>
      <c r="H54" s="24"/>
      <c r="I54" s="24"/>
      <c r="J54" s="24"/>
      <c r="K54" s="24"/>
      <c r="L54" s="24"/>
      <c r="M54" s="24"/>
    </row>
    <row r="55" spans="1:13" x14ac:dyDescent="0.3">
      <c r="A55" s="24"/>
      <c r="B55" s="30">
        <v>15</v>
      </c>
      <c r="C55" s="24"/>
      <c r="D55" s="24"/>
      <c r="E55" s="24"/>
      <c r="F55" s="24"/>
      <c r="G55" s="24"/>
      <c r="H55" s="24"/>
      <c r="I55" s="24"/>
      <c r="J55" s="24"/>
      <c r="K55" s="24"/>
      <c r="L55" s="24"/>
      <c r="M55" s="24"/>
    </row>
    <row r="56" spans="1:13" x14ac:dyDescent="0.3">
      <c r="A56" s="24"/>
      <c r="B56" s="30">
        <v>15</v>
      </c>
      <c r="C56" s="24"/>
      <c r="D56" s="24"/>
      <c r="E56" s="24"/>
      <c r="F56" s="24"/>
      <c r="G56" s="24"/>
      <c r="H56" s="24"/>
      <c r="I56" s="24"/>
      <c r="J56" s="24"/>
      <c r="K56" s="24"/>
      <c r="L56" s="24"/>
      <c r="M56" s="24"/>
    </row>
    <row r="57" spans="1:13" x14ac:dyDescent="0.3">
      <c r="A57" s="24"/>
      <c r="B57" s="30">
        <v>18</v>
      </c>
      <c r="C57" s="24"/>
      <c r="D57" s="24"/>
      <c r="E57" s="24"/>
      <c r="F57" s="24"/>
      <c r="G57" s="24"/>
      <c r="H57" s="24"/>
      <c r="I57" s="24"/>
      <c r="J57" s="24"/>
      <c r="K57" s="24"/>
      <c r="L57" s="24"/>
      <c r="M57" s="24"/>
    </row>
    <row r="58" spans="1:13" x14ac:dyDescent="0.3">
      <c r="A58" s="24"/>
      <c r="B58" s="30">
        <v>19</v>
      </c>
      <c r="C58" s="24"/>
      <c r="D58" s="24"/>
      <c r="E58" s="24"/>
      <c r="F58" s="24"/>
      <c r="G58" s="24"/>
      <c r="H58" s="24"/>
      <c r="I58" s="24"/>
      <c r="J58" s="24"/>
      <c r="K58" s="24"/>
      <c r="L58" s="24"/>
      <c r="M58" s="24"/>
    </row>
    <row r="59" spans="1:13" x14ac:dyDescent="0.3">
      <c r="A59" s="24"/>
      <c r="B59" s="30">
        <v>15</v>
      </c>
      <c r="C59" s="24"/>
      <c r="D59" s="24"/>
      <c r="E59" s="24"/>
      <c r="F59" s="24"/>
      <c r="G59" s="24"/>
      <c r="H59" s="24"/>
      <c r="I59" s="24"/>
      <c r="J59" s="24"/>
      <c r="K59" s="24"/>
      <c r="L59" s="24"/>
      <c r="M59" s="24"/>
    </row>
    <row r="60" spans="1:13" x14ac:dyDescent="0.3">
      <c r="A60" s="24"/>
      <c r="B60" s="30">
        <v>22</v>
      </c>
      <c r="C60" s="24"/>
      <c r="D60" s="24"/>
      <c r="E60" s="24"/>
      <c r="F60" s="24"/>
      <c r="G60" s="24"/>
      <c r="H60" s="24"/>
      <c r="I60" s="24"/>
      <c r="J60" s="24"/>
      <c r="K60" s="24"/>
      <c r="L60" s="24"/>
      <c r="M60" s="24"/>
    </row>
    <row r="61" spans="1:13" x14ac:dyDescent="0.3">
      <c r="A61" s="24"/>
      <c r="B61" s="30">
        <v>21</v>
      </c>
      <c r="C61" s="24"/>
      <c r="D61" s="24"/>
      <c r="E61" s="24"/>
      <c r="F61" s="24"/>
      <c r="G61" s="24"/>
      <c r="H61" s="24"/>
      <c r="I61" s="24"/>
      <c r="J61" s="24"/>
      <c r="K61" s="24"/>
      <c r="L61" s="24"/>
      <c r="M61" s="24"/>
    </row>
    <row r="62" spans="1:13" x14ac:dyDescent="0.3">
      <c r="A62" s="24"/>
      <c r="B62" s="30">
        <v>18</v>
      </c>
      <c r="C62" s="24"/>
      <c r="D62" s="24"/>
      <c r="E62" s="24"/>
      <c r="F62" s="24"/>
      <c r="G62" s="24"/>
      <c r="H62" s="24"/>
      <c r="I62" s="24"/>
      <c r="J62" s="24"/>
      <c r="K62" s="24"/>
      <c r="L62" s="24"/>
      <c r="M62" s="24"/>
    </row>
    <row r="63" spans="1:13" x14ac:dyDescent="0.3">
      <c r="A63" s="24"/>
      <c r="B63" s="30"/>
      <c r="C63" s="24" t="s">
        <v>68</v>
      </c>
      <c r="D63" s="24">
        <f>COUNT(B51:B62)</f>
        <v>12</v>
      </c>
      <c r="E63" s="24" t="s">
        <v>69</v>
      </c>
      <c r="F63" s="24">
        <f>TINV(0.025,D63-1)</f>
        <v>2.5930926825393619</v>
      </c>
      <c r="G63" s="24"/>
      <c r="H63" s="24"/>
      <c r="I63" s="24"/>
      <c r="J63" s="24"/>
      <c r="K63" s="24"/>
      <c r="L63" s="24"/>
      <c r="M63" s="24"/>
    </row>
    <row r="64" spans="1:13" x14ac:dyDescent="0.3">
      <c r="A64" s="24"/>
      <c r="B64" s="24"/>
      <c r="C64" s="24" t="s">
        <v>70</v>
      </c>
      <c r="D64" s="32">
        <f>STDEV(B51:B62)</f>
        <v>3.2566947363946461</v>
      </c>
      <c r="E64" s="24"/>
      <c r="F64" s="24" t="s">
        <v>71</v>
      </c>
      <c r="G64" s="24"/>
      <c r="H64" s="24"/>
      <c r="I64" s="24"/>
      <c r="J64" s="24">
        <f>D65+(F63*D64)</f>
        <v>24.778244623542747</v>
      </c>
      <c r="K64" s="37" t="s">
        <v>62</v>
      </c>
      <c r="L64" s="24">
        <f>D65-(F63*D64)</f>
        <v>7.8884220431239189</v>
      </c>
      <c r="M64" s="24"/>
    </row>
    <row r="65" spans="1:13" x14ac:dyDescent="0.3">
      <c r="A65" s="24"/>
      <c r="B65" s="24"/>
      <c r="C65" s="24" t="s">
        <v>72</v>
      </c>
      <c r="D65" s="32">
        <f>AVERAGE(B51:B62)</f>
        <v>16.333333333333332</v>
      </c>
      <c r="E65" s="24"/>
      <c r="F65" s="24"/>
      <c r="G65" s="24"/>
      <c r="H65" s="24"/>
      <c r="I65" s="24"/>
      <c r="J65" s="24" t="s">
        <v>73</v>
      </c>
      <c r="K65" s="24"/>
      <c r="L65" s="24" t="s">
        <v>74</v>
      </c>
      <c r="M65" s="24"/>
    </row>
    <row r="66" spans="1:13" x14ac:dyDescent="0.3">
      <c r="A66" s="24"/>
      <c r="B66" s="24"/>
      <c r="C66" s="24"/>
      <c r="D66" s="24"/>
      <c r="E66" s="24"/>
      <c r="F66" s="24"/>
      <c r="G66" s="24"/>
      <c r="H66" s="24"/>
      <c r="I66" s="24"/>
      <c r="J66" s="24"/>
      <c r="K66" s="24"/>
      <c r="L66" s="24"/>
      <c r="M66" s="24"/>
    </row>
  </sheetData>
  <mergeCells count="11">
    <mergeCell ref="B47:N47"/>
    <mergeCell ref="A46:M46"/>
    <mergeCell ref="A4:M4"/>
    <mergeCell ref="A8:M8"/>
    <mergeCell ref="B10:N10"/>
    <mergeCell ref="B9:N9"/>
    <mergeCell ref="B6:N6"/>
    <mergeCell ref="A15:M15"/>
    <mergeCell ref="B5:P5"/>
    <mergeCell ref="A1:N1"/>
    <mergeCell ref="A2:M2"/>
  </mergeCells>
  <phoneticPr fontId="3" type="noConversion"/>
  <dataValidations count="1">
    <dataValidation type="decimal" allowBlank="1" showInputMessage="1" showErrorMessage="1" error="Values must be between 1.0 and 100.0" sqref="F37:G40 B51:B63 D37:D40 H41 B30:B40 B42">
      <formula1>1</formula1>
      <formula2>100</formula2>
    </dataValidation>
  </dataValidations>
  <pageMargins left="0.75" right="0.75" top="1" bottom="1" header="0.5" footer="0.5"/>
  <pageSetup orientation="portrait" horizontalDpi="4294967292"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22"/>
  <sheetViews>
    <sheetView zoomScale="95" workbookViewId="0">
      <selection activeCell="O14" sqref="O14"/>
    </sheetView>
  </sheetViews>
  <sheetFormatPr defaultColWidth="8" defaultRowHeight="13" x14ac:dyDescent="0.3"/>
  <cols>
    <col min="1" max="1" width="8" style="21" customWidth="1"/>
    <col min="2" max="2" width="8.7265625" style="21" customWidth="1"/>
    <col min="3" max="3" width="20.453125" style="21" customWidth="1"/>
    <col min="4" max="16384" width="8" style="21"/>
  </cols>
  <sheetData>
    <row r="1" spans="1:13" x14ac:dyDescent="0.3">
      <c r="A1" s="101"/>
      <c r="B1" s="101"/>
      <c r="C1" s="101"/>
      <c r="D1" s="101"/>
      <c r="E1" s="101"/>
      <c r="F1" s="101"/>
      <c r="G1" s="101"/>
      <c r="H1" s="101"/>
      <c r="I1" s="101"/>
      <c r="J1" s="101"/>
      <c r="K1" s="101"/>
      <c r="L1" s="101"/>
      <c r="M1" s="101"/>
    </row>
    <row r="2" spans="1:13" x14ac:dyDescent="0.3">
      <c r="A2" s="101" t="s">
        <v>105</v>
      </c>
      <c r="B2" s="101"/>
      <c r="C2" s="101"/>
      <c r="D2" s="101"/>
      <c r="E2" s="101"/>
      <c r="F2" s="101"/>
      <c r="G2" s="101"/>
      <c r="H2" s="101"/>
      <c r="I2" s="101"/>
      <c r="J2" s="101"/>
      <c r="K2" s="101"/>
      <c r="L2" s="101"/>
      <c r="M2" s="101"/>
    </row>
    <row r="8" spans="1:13" x14ac:dyDescent="0.3">
      <c r="B8" s="21" t="s">
        <v>6</v>
      </c>
      <c r="C8" s="21" t="s">
        <v>103</v>
      </c>
      <c r="D8" s="21" t="s">
        <v>104</v>
      </c>
    </row>
    <row r="9" spans="1:13" x14ac:dyDescent="0.3">
      <c r="B9" s="22">
        <v>43831</v>
      </c>
      <c r="C9" s="21">
        <v>-2</v>
      </c>
    </row>
    <row r="10" spans="1:13" x14ac:dyDescent="0.3">
      <c r="B10" s="22">
        <v>43833</v>
      </c>
      <c r="C10" s="21">
        <v>-1</v>
      </c>
      <c r="D10" s="21">
        <f>C10-C9</f>
        <v>1</v>
      </c>
    </row>
    <row r="11" spans="1:13" x14ac:dyDescent="0.3">
      <c r="B11" s="22">
        <v>43836</v>
      </c>
      <c r="C11" s="21">
        <v>0</v>
      </c>
      <c r="D11" s="21">
        <f t="shared" ref="D11:D21" si="0">C11-C10</f>
        <v>1</v>
      </c>
    </row>
    <row r="12" spans="1:13" x14ac:dyDescent="0.3">
      <c r="B12" s="22">
        <v>43837</v>
      </c>
      <c r="C12" s="21">
        <v>2</v>
      </c>
      <c r="D12" s="21">
        <f t="shared" si="0"/>
        <v>2</v>
      </c>
    </row>
    <row r="13" spans="1:13" x14ac:dyDescent="0.3">
      <c r="B13" s="22">
        <v>43838</v>
      </c>
      <c r="C13" s="21">
        <v>2</v>
      </c>
      <c r="D13" s="21">
        <f t="shared" si="0"/>
        <v>0</v>
      </c>
    </row>
    <row r="14" spans="1:13" x14ac:dyDescent="0.3">
      <c r="B14" s="22">
        <v>43839</v>
      </c>
      <c r="C14" s="21">
        <v>-2</v>
      </c>
      <c r="D14" s="21">
        <f t="shared" si="0"/>
        <v>-4</v>
      </c>
    </row>
    <row r="15" spans="1:13" x14ac:dyDescent="0.3">
      <c r="B15" s="22">
        <v>43840</v>
      </c>
      <c r="C15" s="21">
        <v>2</v>
      </c>
      <c r="D15" s="21">
        <f t="shared" si="0"/>
        <v>4</v>
      </c>
    </row>
    <row r="16" spans="1:13" x14ac:dyDescent="0.3">
      <c r="B16" s="22">
        <v>43841</v>
      </c>
      <c r="C16" s="21">
        <v>-1</v>
      </c>
      <c r="D16" s="21">
        <f t="shared" si="0"/>
        <v>-3</v>
      </c>
    </row>
    <row r="17" spans="2:4" x14ac:dyDescent="0.3">
      <c r="B17" s="22">
        <v>43842</v>
      </c>
      <c r="C17" s="21">
        <v>0</v>
      </c>
      <c r="D17" s="21">
        <f t="shared" si="0"/>
        <v>1</v>
      </c>
    </row>
    <row r="18" spans="2:4" x14ac:dyDescent="0.3">
      <c r="B18" s="22">
        <v>43843</v>
      </c>
      <c r="C18" s="21">
        <v>-1</v>
      </c>
      <c r="D18" s="21">
        <f t="shared" si="0"/>
        <v>-1</v>
      </c>
    </row>
    <row r="19" spans="2:4" x14ac:dyDescent="0.3">
      <c r="B19" s="22">
        <v>43844</v>
      </c>
      <c r="C19" s="21">
        <v>-2</v>
      </c>
      <c r="D19" s="21">
        <f t="shared" si="0"/>
        <v>-1</v>
      </c>
    </row>
    <row r="20" spans="2:4" x14ac:dyDescent="0.3">
      <c r="B20" s="22">
        <v>43845</v>
      </c>
      <c r="C20" s="21">
        <v>-1</v>
      </c>
      <c r="D20" s="21">
        <f t="shared" si="0"/>
        <v>1</v>
      </c>
    </row>
    <row r="21" spans="2:4" x14ac:dyDescent="0.3">
      <c r="B21" s="22">
        <v>43846</v>
      </c>
      <c r="C21" s="21">
        <v>0</v>
      </c>
      <c r="D21" s="21">
        <f t="shared" si="0"/>
        <v>1</v>
      </c>
    </row>
    <row r="22" spans="2:4" x14ac:dyDescent="0.3">
      <c r="B22" s="89">
        <v>43848</v>
      </c>
      <c r="C22" s="23">
        <v>4</v>
      </c>
      <c r="D22" s="23">
        <f>C22-C21</f>
        <v>4</v>
      </c>
    </row>
  </sheetData>
  <mergeCells count="2">
    <mergeCell ref="A1:M1"/>
    <mergeCell ref="A2:M2"/>
  </mergeCells>
  <phoneticPr fontId="3" type="noConversion"/>
  <pageMargins left="0.75" right="0.75" top="1" bottom="1" header="0.5" footer="0.5"/>
  <headerFooter alignWithMargins="0"/>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U77"/>
  <sheetViews>
    <sheetView topLeftCell="A11" workbookViewId="0">
      <selection activeCell="F18" sqref="F18"/>
    </sheetView>
  </sheetViews>
  <sheetFormatPr defaultColWidth="9.1796875" defaultRowHeight="12.5" x14ac:dyDescent="0.25"/>
  <cols>
    <col min="1" max="1" width="11.54296875" style="2" customWidth="1"/>
    <col min="2" max="2" width="11.81640625" style="3" customWidth="1"/>
    <col min="3" max="5" width="9.1796875" style="1"/>
    <col min="6" max="6" width="6.54296875" style="1" bestFit="1" customWidth="1"/>
    <col min="7" max="7" width="25" style="1" bestFit="1" customWidth="1"/>
    <col min="8" max="8" width="13.7265625" style="5" customWidth="1"/>
    <col min="9" max="9" width="12.7265625" style="5" customWidth="1"/>
    <col min="10" max="13" width="8.26953125" style="5" customWidth="1"/>
    <col min="14" max="16384" width="9.1796875" style="1"/>
  </cols>
  <sheetData>
    <row r="1" spans="1:21" ht="15" x14ac:dyDescent="0.3">
      <c r="A1" s="104" t="s">
        <v>0</v>
      </c>
      <c r="B1" s="104"/>
      <c r="C1" s="104"/>
      <c r="D1" s="104"/>
      <c r="E1" s="104"/>
      <c r="F1" s="104"/>
      <c r="G1" s="104"/>
      <c r="H1" s="104"/>
      <c r="I1" s="104"/>
      <c r="J1" s="104"/>
      <c r="K1" s="104"/>
      <c r="L1" s="104"/>
      <c r="M1" s="104"/>
      <c r="N1" s="104"/>
      <c r="O1" s="104"/>
      <c r="P1" s="104"/>
      <c r="Q1" s="104"/>
      <c r="R1" s="104"/>
      <c r="S1" s="104"/>
      <c r="T1" s="104"/>
      <c r="U1" s="104"/>
    </row>
    <row r="3" spans="1:21" ht="13" x14ac:dyDescent="0.3">
      <c r="C3" s="4" t="s">
        <v>1</v>
      </c>
    </row>
    <row r="5" spans="1:21" ht="13" x14ac:dyDescent="0.3">
      <c r="C5" s="4" t="s">
        <v>2</v>
      </c>
    </row>
    <row r="6" spans="1:21" s="8" customFormat="1" ht="10.5" customHeight="1" x14ac:dyDescent="0.3">
      <c r="A6" s="6"/>
      <c r="B6" s="7"/>
      <c r="C6" s="4" t="s">
        <v>3</v>
      </c>
      <c r="H6" s="9"/>
      <c r="I6" s="9"/>
      <c r="J6" s="9"/>
      <c r="K6" s="9"/>
      <c r="L6" s="9"/>
      <c r="M6" s="9"/>
    </row>
    <row r="7" spans="1:21" ht="26.25" customHeight="1" x14ac:dyDescent="0.25">
      <c r="C7" s="2" t="s">
        <v>4</v>
      </c>
    </row>
    <row r="8" spans="1:21" x14ac:dyDescent="0.25">
      <c r="C8" s="10" t="s">
        <v>5</v>
      </c>
      <c r="D8" s="11"/>
      <c r="E8" s="11"/>
      <c r="F8" s="11"/>
      <c r="G8" s="11"/>
      <c r="H8" s="12"/>
      <c r="I8" s="12"/>
      <c r="J8" s="12"/>
      <c r="K8" s="12"/>
      <c r="L8" s="12"/>
      <c r="M8" s="12"/>
      <c r="N8" s="11"/>
      <c r="O8" s="11"/>
      <c r="P8" s="11"/>
      <c r="Q8" s="11"/>
      <c r="R8" s="11"/>
      <c r="S8" s="11"/>
    </row>
    <row r="9" spans="1:21" x14ac:dyDescent="0.25">
      <c r="A9" s="13" t="s">
        <v>6</v>
      </c>
      <c r="B9" s="14" t="s">
        <v>7</v>
      </c>
    </row>
    <row r="10" spans="1:21" ht="20.25" customHeight="1" x14ac:dyDescent="0.25">
      <c r="A10" s="2">
        <v>37500</v>
      </c>
      <c r="B10" s="3">
        <v>100</v>
      </c>
      <c r="C10" s="2" t="s">
        <v>8</v>
      </c>
      <c r="D10" s="15"/>
      <c r="G10" s="2" t="s">
        <v>9</v>
      </c>
      <c r="H10" s="16">
        <v>37500</v>
      </c>
      <c r="J10" s="17" t="s">
        <v>10</v>
      </c>
      <c r="K10" s="17"/>
      <c r="L10" s="17"/>
      <c r="M10" s="17"/>
      <c r="N10" s="17"/>
      <c r="O10" s="17"/>
      <c r="P10" s="17"/>
      <c r="Q10" s="17"/>
      <c r="R10" s="17"/>
    </row>
    <row r="11" spans="1:21" x14ac:dyDescent="0.25">
      <c r="A11" s="2">
        <v>37501</v>
      </c>
      <c r="B11" s="3" t="s">
        <v>11</v>
      </c>
      <c r="C11" s="2"/>
      <c r="G11" s="2" t="s">
        <v>12</v>
      </c>
      <c r="H11" s="16">
        <v>37530</v>
      </c>
      <c r="J11" s="17" t="s">
        <v>13</v>
      </c>
      <c r="K11" s="17"/>
      <c r="L11" s="17"/>
      <c r="M11" s="17"/>
      <c r="N11" s="17"/>
      <c r="O11" s="17"/>
      <c r="P11" s="17"/>
      <c r="Q11" s="17"/>
      <c r="R11" s="17"/>
    </row>
    <row r="12" spans="1:21" x14ac:dyDescent="0.25">
      <c r="A12" s="2">
        <v>37502</v>
      </c>
      <c r="B12" s="3">
        <v>8</v>
      </c>
      <c r="D12" s="102" t="s">
        <v>14</v>
      </c>
      <c r="F12" s="3">
        <f t="array" ref="F12">AVERAGE(IF(A1:A65535&gt;=H10,IF(A1:A65535&lt;=H11,B1:B65535)))</f>
        <v>14.195190774138142</v>
      </c>
      <c r="G12" s="18" t="s">
        <v>15</v>
      </c>
      <c r="H12" s="3">
        <f>IF(ISERROR(F12), "no valid dates", F12)</f>
        <v>14.195190774138142</v>
      </c>
      <c r="I12" s="19"/>
      <c r="J12" s="17" t="s">
        <v>16</v>
      </c>
      <c r="K12" s="17"/>
      <c r="L12" s="17"/>
      <c r="M12" s="17"/>
      <c r="N12" s="17"/>
      <c r="O12" s="17"/>
      <c r="P12" s="17"/>
      <c r="Q12" s="17"/>
      <c r="R12" s="17"/>
    </row>
    <row r="13" spans="1:21" ht="12.75" customHeight="1" x14ac:dyDescent="0.25">
      <c r="A13" s="2">
        <v>37483</v>
      </c>
      <c r="B13" s="3">
        <v>100</v>
      </c>
      <c r="D13" s="103"/>
      <c r="F13" s="3">
        <f t="array" ref="F13">STDEV(IF(A1:A65535&gt;=H10,IF(A1:A65535&lt;=H11,B1:B65535)))</f>
        <v>25.281837871505346</v>
      </c>
      <c r="G13" s="19" t="s">
        <v>17</v>
      </c>
      <c r="H13" s="3">
        <f t="shared" ref="H13:H18" si="0">IF(ISERROR(F13), "no valid dates", F13)</f>
        <v>25.281837871505346</v>
      </c>
      <c r="I13" s="19"/>
      <c r="N13" s="5"/>
      <c r="O13" s="5"/>
      <c r="P13" s="5"/>
      <c r="Q13" s="5"/>
      <c r="R13" s="5"/>
      <c r="S13" s="5"/>
    </row>
    <row r="14" spans="1:21" x14ac:dyDescent="0.25">
      <c r="A14" s="2">
        <v>37483</v>
      </c>
      <c r="B14" s="3">
        <v>33</v>
      </c>
      <c r="D14" s="103"/>
      <c r="F14" s="3">
        <f>F13/F12</f>
        <v>1.7810143078573966</v>
      </c>
      <c r="G14" s="19" t="s">
        <v>18</v>
      </c>
      <c r="H14" s="3">
        <f t="shared" si="0"/>
        <v>1.7810143078573966</v>
      </c>
      <c r="I14" s="19"/>
      <c r="J14" s="17" t="s">
        <v>19</v>
      </c>
      <c r="K14" s="17"/>
      <c r="L14" s="17"/>
      <c r="M14" s="17"/>
      <c r="N14" s="17"/>
      <c r="O14" s="17"/>
      <c r="P14" s="17"/>
      <c r="Q14" s="17"/>
      <c r="R14" s="17"/>
    </row>
    <row r="15" spans="1:21" x14ac:dyDescent="0.25">
      <c r="A15" s="2">
        <v>37505</v>
      </c>
      <c r="B15" s="3">
        <v>6</v>
      </c>
      <c r="D15" s="103"/>
      <c r="F15" s="3">
        <f t="array" ref="F15">MIN(IF(A1:A65535&gt;=H10,IF(A1:A65535&lt;=H11,B1:B65535)))</f>
        <v>1</v>
      </c>
      <c r="G15" s="18" t="s">
        <v>20</v>
      </c>
      <c r="H15" s="3">
        <f>IF(ISERROR(F12), "no valid dates", F15)</f>
        <v>1</v>
      </c>
      <c r="J15" s="17" t="s">
        <v>21</v>
      </c>
      <c r="K15" s="17"/>
      <c r="L15" s="17"/>
      <c r="M15" s="17"/>
      <c r="N15" s="17"/>
      <c r="O15" s="17"/>
      <c r="P15" s="17"/>
      <c r="Q15" s="17"/>
      <c r="R15" s="17"/>
    </row>
    <row r="16" spans="1:21" x14ac:dyDescent="0.25">
      <c r="A16" s="2">
        <v>37506</v>
      </c>
      <c r="B16" s="3">
        <v>7</v>
      </c>
      <c r="D16" s="103"/>
      <c r="F16" s="3">
        <f t="array" ref="F16">MAX(IF(A1:A65535&gt;=H10,IF(A1:A65535&lt;=H11,B1:B65535)))</f>
        <v>100</v>
      </c>
      <c r="G16" s="18" t="s">
        <v>22</v>
      </c>
      <c r="H16" s="3">
        <f>IF(ISERROR(F12), "no valid dates", F16)</f>
        <v>100</v>
      </c>
      <c r="J16" s="17" t="s">
        <v>23</v>
      </c>
      <c r="K16" s="17"/>
      <c r="L16" s="17"/>
      <c r="M16" s="17"/>
      <c r="N16" s="17"/>
      <c r="O16" s="17"/>
      <c r="P16" s="17"/>
      <c r="Q16" s="17"/>
      <c r="R16" s="17"/>
    </row>
    <row r="17" spans="1:19" x14ac:dyDescent="0.25">
      <c r="A17" s="2">
        <v>37507</v>
      </c>
      <c r="B17" s="3">
        <v>6</v>
      </c>
      <c r="D17" s="103"/>
      <c r="F17" s="3">
        <f t="array" ref="F17">PERCENTILE((IF(A1:A65535&gt;=H10,IF(A1:A65535&lt;=H11,B1:B65535))),0.99)</f>
        <v>91.9</v>
      </c>
      <c r="G17" s="18" t="s">
        <v>24</v>
      </c>
      <c r="H17" s="3">
        <f t="shared" si="0"/>
        <v>91.9</v>
      </c>
      <c r="J17" s="17" t="s">
        <v>25</v>
      </c>
      <c r="K17" s="17"/>
      <c r="L17" s="17"/>
      <c r="M17" s="17"/>
      <c r="N17" s="17"/>
      <c r="O17" s="17"/>
      <c r="P17" s="17"/>
      <c r="Q17" s="17"/>
      <c r="R17" s="17"/>
    </row>
    <row r="18" spans="1:19" x14ac:dyDescent="0.25">
      <c r="A18" s="2">
        <v>37508</v>
      </c>
      <c r="B18" s="3">
        <v>3</v>
      </c>
      <c r="D18" s="103"/>
      <c r="F18" s="3">
        <f t="array" ref="F18">PERCENTILE((IF(A1:A65535&gt;=H10,IF(A1:A65535&lt;=H11,B1:B65535))),0.98)</f>
        <v>83.800000000000026</v>
      </c>
      <c r="G18" s="18" t="s">
        <v>26</v>
      </c>
      <c r="H18" s="3">
        <f t="shared" si="0"/>
        <v>83.800000000000026</v>
      </c>
      <c r="N18" s="5"/>
      <c r="O18" s="5"/>
      <c r="P18" s="5"/>
      <c r="Q18" s="5"/>
      <c r="R18" s="5"/>
      <c r="S18" s="5"/>
    </row>
    <row r="19" spans="1:19" x14ac:dyDescent="0.25">
      <c r="A19" s="2">
        <v>37509</v>
      </c>
      <c r="B19" s="3">
        <v>1</v>
      </c>
      <c r="D19" s="103"/>
      <c r="N19" s="5"/>
      <c r="O19" s="5"/>
      <c r="P19" s="5"/>
      <c r="Q19" s="5"/>
      <c r="R19" s="5"/>
      <c r="S19" s="5"/>
    </row>
    <row r="20" spans="1:19" x14ac:dyDescent="0.25">
      <c r="A20" s="2">
        <v>37510</v>
      </c>
      <c r="B20" s="3">
        <v>4</v>
      </c>
      <c r="D20" s="103"/>
      <c r="J20" s="17" t="s">
        <v>27</v>
      </c>
      <c r="K20" s="17"/>
      <c r="L20" s="17"/>
      <c r="M20" s="17"/>
      <c r="N20" s="17"/>
      <c r="O20" s="17"/>
      <c r="P20" s="17"/>
      <c r="Q20" s="17"/>
      <c r="R20" s="17"/>
    </row>
    <row r="21" spans="1:19" x14ac:dyDescent="0.25">
      <c r="A21" s="2">
        <v>37511</v>
      </c>
      <c r="B21" s="3">
        <v>8</v>
      </c>
      <c r="D21" s="103"/>
      <c r="J21" s="17" t="s">
        <v>28</v>
      </c>
      <c r="K21" s="17"/>
      <c r="L21" s="17"/>
      <c r="M21" s="17"/>
      <c r="N21" s="17"/>
      <c r="O21" s="17"/>
      <c r="P21" s="17"/>
      <c r="Q21" s="17"/>
      <c r="R21" s="17"/>
    </row>
    <row r="22" spans="1:19" ht="12.75" customHeight="1" x14ac:dyDescent="0.25">
      <c r="A22" s="2">
        <v>37512</v>
      </c>
      <c r="B22" s="3">
        <v>4.2878787878787898</v>
      </c>
      <c r="D22" s="103"/>
      <c r="E22" s="20"/>
      <c r="F22" s="20"/>
      <c r="G22" s="20"/>
      <c r="H22" s="20"/>
      <c r="I22" s="20"/>
      <c r="J22" s="17" t="s">
        <v>29</v>
      </c>
      <c r="K22" s="17"/>
      <c r="L22" s="17"/>
      <c r="M22" s="17"/>
      <c r="N22" s="17"/>
      <c r="O22" s="17"/>
      <c r="P22" s="17"/>
      <c r="Q22" s="17"/>
      <c r="R22" s="17"/>
    </row>
    <row r="23" spans="1:19" x14ac:dyDescent="0.25">
      <c r="A23" s="2">
        <v>37513</v>
      </c>
      <c r="B23" s="3">
        <v>55</v>
      </c>
      <c r="D23" s="103"/>
      <c r="E23" s="20"/>
      <c r="F23" s="20"/>
      <c r="G23" s="20"/>
      <c r="H23" s="20"/>
      <c r="I23" s="20"/>
      <c r="J23" s="17" t="s">
        <v>30</v>
      </c>
      <c r="K23" s="17"/>
      <c r="L23" s="17"/>
      <c r="M23" s="17"/>
      <c r="N23" s="17"/>
      <c r="O23" s="17"/>
      <c r="P23" s="17"/>
      <c r="Q23" s="17"/>
      <c r="R23" s="17"/>
    </row>
    <row r="24" spans="1:19" x14ac:dyDescent="0.25">
      <c r="A24" s="2">
        <v>37514</v>
      </c>
      <c r="B24" s="3">
        <v>3.96620046620047</v>
      </c>
      <c r="D24" s="103"/>
      <c r="E24" s="20"/>
      <c r="F24" s="20"/>
      <c r="G24" s="20"/>
      <c r="H24" s="20"/>
      <c r="I24" s="20"/>
      <c r="N24" s="5"/>
      <c r="O24" s="5"/>
      <c r="P24" s="5"/>
      <c r="Q24" s="5"/>
      <c r="R24" s="5"/>
      <c r="S24" s="5"/>
    </row>
    <row r="25" spans="1:19" x14ac:dyDescent="0.25">
      <c r="A25" s="2">
        <v>37515</v>
      </c>
      <c r="B25" s="3">
        <v>44</v>
      </c>
      <c r="D25" s="103"/>
      <c r="J25" s="17" t="s">
        <v>31</v>
      </c>
      <c r="K25" s="17"/>
      <c r="L25" s="17"/>
      <c r="M25" s="17"/>
      <c r="N25" s="17"/>
      <c r="O25" s="17"/>
      <c r="P25" s="17"/>
      <c r="Q25" s="17"/>
      <c r="R25" s="17"/>
    </row>
    <row r="26" spans="1:19" x14ac:dyDescent="0.25">
      <c r="A26" s="2">
        <v>37516</v>
      </c>
      <c r="B26" s="3">
        <v>3.6445221445221501</v>
      </c>
      <c r="D26" s="103"/>
      <c r="J26" s="17" t="s">
        <v>32</v>
      </c>
      <c r="K26" s="17"/>
      <c r="L26" s="17"/>
      <c r="M26" s="17"/>
      <c r="N26" s="17"/>
      <c r="O26" s="17"/>
      <c r="P26" s="17"/>
      <c r="Q26" s="17"/>
      <c r="R26" s="17"/>
    </row>
    <row r="27" spans="1:19" x14ac:dyDescent="0.25">
      <c r="A27" s="2">
        <v>37517</v>
      </c>
      <c r="B27" s="3">
        <v>3.4836829836829901</v>
      </c>
      <c r="D27" s="103"/>
      <c r="N27" s="5"/>
      <c r="O27" s="5"/>
      <c r="P27" s="5"/>
      <c r="Q27" s="5"/>
      <c r="R27" s="5"/>
      <c r="S27" s="5"/>
    </row>
    <row r="28" spans="1:19" x14ac:dyDescent="0.25">
      <c r="A28" s="2">
        <v>37518</v>
      </c>
      <c r="B28" s="3">
        <v>3.3228438228438302</v>
      </c>
      <c r="D28" s="103"/>
      <c r="J28" s="17" t="s">
        <v>33</v>
      </c>
      <c r="K28" s="17"/>
      <c r="L28" s="17"/>
      <c r="M28" s="17"/>
      <c r="N28" s="17"/>
      <c r="O28" s="17"/>
      <c r="P28" s="17"/>
      <c r="Q28" s="17"/>
      <c r="R28" s="17"/>
    </row>
    <row r="29" spans="1:19" x14ac:dyDescent="0.25">
      <c r="A29" s="2">
        <v>37519</v>
      </c>
      <c r="B29" s="3">
        <v>3.1620046620046698</v>
      </c>
      <c r="D29" s="103"/>
      <c r="J29" s="17" t="s">
        <v>34</v>
      </c>
      <c r="K29" s="17"/>
      <c r="L29" s="17"/>
      <c r="M29" s="17"/>
      <c r="N29" s="17"/>
      <c r="O29" s="17"/>
      <c r="P29" s="17"/>
      <c r="Q29" s="17"/>
      <c r="R29" s="17"/>
    </row>
    <row r="30" spans="1:19" x14ac:dyDescent="0.25">
      <c r="A30" s="2">
        <v>37520</v>
      </c>
      <c r="B30" s="3">
        <v>3.0011655011655098</v>
      </c>
      <c r="D30" s="103"/>
      <c r="N30" s="5"/>
      <c r="O30" s="5"/>
      <c r="P30" s="5"/>
      <c r="Q30" s="5"/>
      <c r="R30" s="5"/>
      <c r="S30" s="5"/>
    </row>
    <row r="31" spans="1:19" x14ac:dyDescent="0.25">
      <c r="A31" s="2">
        <v>37521</v>
      </c>
      <c r="B31" s="3">
        <v>2.8403263403263499</v>
      </c>
      <c r="J31" s="17" t="s">
        <v>35</v>
      </c>
      <c r="K31" s="17"/>
      <c r="L31" s="17"/>
      <c r="M31" s="17"/>
      <c r="N31" s="17"/>
      <c r="O31" s="17"/>
      <c r="P31" s="17"/>
      <c r="Q31" s="17"/>
      <c r="R31" s="17"/>
    </row>
    <row r="32" spans="1:19" x14ac:dyDescent="0.25">
      <c r="A32" s="2">
        <v>37532</v>
      </c>
      <c r="B32" s="3">
        <v>-2</v>
      </c>
      <c r="J32" s="17" t="s">
        <v>36</v>
      </c>
      <c r="K32" s="17"/>
      <c r="L32" s="17"/>
      <c r="M32" s="17"/>
      <c r="N32" s="17"/>
      <c r="O32" s="17"/>
      <c r="P32" s="17"/>
      <c r="Q32" s="17"/>
      <c r="R32" s="17"/>
    </row>
    <row r="33" spans="1:19" x14ac:dyDescent="0.25">
      <c r="A33" s="2">
        <v>37539</v>
      </c>
      <c r="B33" s="3">
        <v>16</v>
      </c>
      <c r="J33" s="17" t="s">
        <v>37</v>
      </c>
      <c r="K33" s="17"/>
      <c r="L33" s="17"/>
      <c r="M33" s="17"/>
      <c r="N33" s="17"/>
      <c r="O33" s="17"/>
      <c r="P33" s="17"/>
      <c r="Q33" s="17"/>
      <c r="R33" s="17"/>
    </row>
    <row r="34" spans="1:19" x14ac:dyDescent="0.25">
      <c r="A34" s="2">
        <v>37546</v>
      </c>
      <c r="B34" s="3">
        <v>5</v>
      </c>
      <c r="N34" s="5"/>
      <c r="O34" s="5"/>
      <c r="P34" s="5"/>
      <c r="Q34" s="5"/>
      <c r="R34" s="5"/>
      <c r="S34" s="5"/>
    </row>
    <row r="35" spans="1:19" x14ac:dyDescent="0.25">
      <c r="A35" s="2">
        <v>37553</v>
      </c>
      <c r="B35" s="3">
        <v>6</v>
      </c>
      <c r="J35" s="17"/>
      <c r="K35" s="17"/>
      <c r="L35" s="17"/>
      <c r="M35" s="17"/>
      <c r="N35" s="17"/>
      <c r="O35" s="17"/>
      <c r="P35" s="17"/>
      <c r="Q35" s="17"/>
      <c r="R35" s="17"/>
    </row>
    <row r="36" spans="1:19" x14ac:dyDescent="0.25">
      <c r="A36" s="2">
        <v>37560</v>
      </c>
      <c r="B36" s="3">
        <v>7</v>
      </c>
      <c r="J36" s="17"/>
      <c r="K36" s="17"/>
      <c r="L36" s="17"/>
      <c r="M36" s="17"/>
      <c r="N36" s="17"/>
      <c r="O36" s="17"/>
      <c r="P36" s="17"/>
      <c r="Q36" s="17"/>
      <c r="R36" s="17"/>
    </row>
    <row r="37" spans="1:19" x14ac:dyDescent="0.25">
      <c r="A37" s="2">
        <v>37567</v>
      </c>
      <c r="B37" s="3">
        <v>8</v>
      </c>
      <c r="N37" s="5"/>
      <c r="O37" s="5"/>
      <c r="P37" s="5"/>
      <c r="Q37" s="5"/>
      <c r="R37" s="5"/>
      <c r="S37" s="5"/>
    </row>
    <row r="38" spans="1:19" x14ac:dyDescent="0.25">
      <c r="A38" s="2">
        <v>37574</v>
      </c>
      <c r="B38" s="3">
        <v>5</v>
      </c>
      <c r="K38" s="17"/>
      <c r="L38" s="17"/>
      <c r="M38" s="17"/>
      <c r="N38" s="17"/>
      <c r="O38" s="17"/>
      <c r="P38" s="17"/>
      <c r="Q38" s="17"/>
      <c r="R38" s="17"/>
    </row>
    <row r="39" spans="1:19" x14ac:dyDescent="0.25">
      <c r="A39" s="2">
        <v>37581</v>
      </c>
      <c r="B39" s="3">
        <v>6</v>
      </c>
      <c r="K39" s="17"/>
      <c r="L39" s="17"/>
      <c r="M39" s="17"/>
      <c r="N39" s="17"/>
      <c r="O39" s="17"/>
      <c r="P39" s="17"/>
      <c r="Q39" s="17"/>
      <c r="R39" s="17"/>
    </row>
    <row r="40" spans="1:19" x14ac:dyDescent="0.25">
      <c r="A40" s="2">
        <v>37588</v>
      </c>
      <c r="B40" s="3">
        <v>5</v>
      </c>
      <c r="K40" s="17"/>
      <c r="L40" s="17"/>
      <c r="M40" s="17"/>
      <c r="N40" s="17"/>
      <c r="O40" s="17"/>
      <c r="P40" s="17"/>
      <c r="Q40" s="17"/>
      <c r="R40" s="17"/>
    </row>
    <row r="41" spans="1:19" x14ac:dyDescent="0.25">
      <c r="A41" s="2">
        <v>37595</v>
      </c>
      <c r="B41" s="3">
        <v>6</v>
      </c>
    </row>
    <row r="42" spans="1:19" x14ac:dyDescent="0.25">
      <c r="A42" s="2">
        <v>37602</v>
      </c>
      <c r="B42" s="3">
        <v>5</v>
      </c>
    </row>
    <row r="43" spans="1:19" x14ac:dyDescent="0.25">
      <c r="A43" s="2">
        <v>37609</v>
      </c>
      <c r="B43" s="3">
        <v>6</v>
      </c>
    </row>
    <row r="44" spans="1:19" x14ac:dyDescent="0.25">
      <c r="A44" s="2">
        <v>37616</v>
      </c>
      <c r="B44" s="3">
        <v>5</v>
      </c>
    </row>
    <row r="45" spans="1:19" x14ac:dyDescent="0.25">
      <c r="A45" s="2">
        <v>37623</v>
      </c>
      <c r="B45" s="3">
        <v>6</v>
      </c>
    </row>
    <row r="46" spans="1:19" x14ac:dyDescent="0.25">
      <c r="A46" s="2">
        <v>37630</v>
      </c>
      <c r="B46" s="3">
        <v>5</v>
      </c>
    </row>
    <row r="47" spans="1:19" x14ac:dyDescent="0.25">
      <c r="A47" s="2">
        <v>37637</v>
      </c>
      <c r="B47" s="3">
        <v>6</v>
      </c>
    </row>
    <row r="48" spans="1:19" x14ac:dyDescent="0.25">
      <c r="A48" s="2">
        <v>37644</v>
      </c>
      <c r="B48" s="3">
        <v>7</v>
      </c>
    </row>
    <row r="49" spans="1:2" x14ac:dyDescent="0.25">
      <c r="A49" s="2">
        <v>37651</v>
      </c>
      <c r="B49" s="3">
        <v>8</v>
      </c>
    </row>
    <row r="50" spans="1:2" x14ac:dyDescent="0.25">
      <c r="A50" s="2">
        <v>37658</v>
      </c>
      <c r="B50" s="3">
        <v>9</v>
      </c>
    </row>
    <row r="51" spans="1:2" x14ac:dyDescent="0.25">
      <c r="A51" s="2">
        <v>37665</v>
      </c>
      <c r="B51" s="3">
        <v>10</v>
      </c>
    </row>
    <row r="52" spans="1:2" x14ac:dyDescent="0.25">
      <c r="A52" s="2">
        <v>37672</v>
      </c>
      <c r="B52" s="3">
        <v>11</v>
      </c>
    </row>
    <row r="53" spans="1:2" x14ac:dyDescent="0.25">
      <c r="A53" s="2">
        <v>37679</v>
      </c>
      <c r="B53" s="3">
        <v>12</v>
      </c>
    </row>
    <row r="54" spans="1:2" x14ac:dyDescent="0.25">
      <c r="A54" s="2">
        <v>37686</v>
      </c>
      <c r="B54" s="3">
        <v>13</v>
      </c>
    </row>
    <row r="55" spans="1:2" x14ac:dyDescent="0.25">
      <c r="A55" s="2">
        <v>37693</v>
      </c>
      <c r="B55" s="3">
        <v>14</v>
      </c>
    </row>
    <row r="56" spans="1:2" x14ac:dyDescent="0.25">
      <c r="A56" s="2">
        <v>37700</v>
      </c>
      <c r="B56" s="3">
        <v>15</v>
      </c>
    </row>
    <row r="57" spans="1:2" x14ac:dyDescent="0.25">
      <c r="A57" s="2">
        <v>37707</v>
      </c>
      <c r="B57" s="3">
        <v>16</v>
      </c>
    </row>
    <row r="58" spans="1:2" x14ac:dyDescent="0.25">
      <c r="A58" s="2">
        <v>37714</v>
      </c>
      <c r="B58" s="3">
        <v>17</v>
      </c>
    </row>
    <row r="59" spans="1:2" x14ac:dyDescent="0.25">
      <c r="A59" s="2">
        <v>37721</v>
      </c>
      <c r="B59" s="3">
        <v>18</v>
      </c>
    </row>
    <row r="60" spans="1:2" x14ac:dyDescent="0.25">
      <c r="A60" s="2">
        <v>37728</v>
      </c>
      <c r="B60" s="3">
        <v>19</v>
      </c>
    </row>
    <row r="61" spans="1:2" x14ac:dyDescent="0.25">
      <c r="A61" s="2">
        <v>37735</v>
      </c>
      <c r="B61" s="3">
        <v>20</v>
      </c>
    </row>
    <row r="62" spans="1:2" x14ac:dyDescent="0.25">
      <c r="A62" s="2">
        <v>37742</v>
      </c>
      <c r="B62" s="3">
        <v>21</v>
      </c>
    </row>
    <row r="63" spans="1:2" x14ac:dyDescent="0.25">
      <c r="A63" s="2">
        <v>37749</v>
      </c>
      <c r="B63" s="3">
        <v>22</v>
      </c>
    </row>
    <row r="64" spans="1:2" x14ac:dyDescent="0.25">
      <c r="A64" s="2">
        <v>37756</v>
      </c>
      <c r="B64" s="3">
        <v>23</v>
      </c>
    </row>
    <row r="65" spans="1:2" x14ac:dyDescent="0.25">
      <c r="A65" s="2">
        <v>37763</v>
      </c>
      <c r="B65" s="3">
        <v>24</v>
      </c>
    </row>
    <row r="66" spans="1:2" x14ac:dyDescent="0.25">
      <c r="A66" s="2">
        <v>37770</v>
      </c>
      <c r="B66" s="3">
        <v>25</v>
      </c>
    </row>
    <row r="67" spans="1:2" x14ac:dyDescent="0.25">
      <c r="A67" s="2">
        <v>37777</v>
      </c>
      <c r="B67" s="3">
        <v>26</v>
      </c>
    </row>
    <row r="68" spans="1:2" x14ac:dyDescent="0.25">
      <c r="A68" s="2">
        <v>37784</v>
      </c>
      <c r="B68" s="3">
        <v>27</v>
      </c>
    </row>
    <row r="69" spans="1:2" x14ac:dyDescent="0.25">
      <c r="A69" s="2">
        <v>37791</v>
      </c>
      <c r="B69" s="3">
        <v>28</v>
      </c>
    </row>
    <row r="70" spans="1:2" x14ac:dyDescent="0.25">
      <c r="A70" s="2">
        <v>37798</v>
      </c>
      <c r="B70" s="3">
        <v>29</v>
      </c>
    </row>
    <row r="71" spans="1:2" x14ac:dyDescent="0.25">
      <c r="A71" s="2">
        <v>37805</v>
      </c>
      <c r="B71" s="3">
        <v>30</v>
      </c>
    </row>
    <row r="72" spans="1:2" x14ac:dyDescent="0.25">
      <c r="A72" s="2">
        <v>37812</v>
      </c>
      <c r="B72" s="3">
        <v>31</v>
      </c>
    </row>
    <row r="73" spans="1:2" x14ac:dyDescent="0.25">
      <c r="A73" s="2">
        <v>37819</v>
      </c>
      <c r="B73" s="3">
        <v>32</v>
      </c>
    </row>
    <row r="74" spans="1:2" x14ac:dyDescent="0.25">
      <c r="A74" s="2">
        <v>37826</v>
      </c>
      <c r="B74" s="3">
        <v>33</v>
      </c>
    </row>
    <row r="75" spans="1:2" x14ac:dyDescent="0.25">
      <c r="A75" s="2">
        <v>37833</v>
      </c>
      <c r="B75" s="3">
        <v>34</v>
      </c>
    </row>
    <row r="76" spans="1:2" x14ac:dyDescent="0.25">
      <c r="A76" s="2">
        <v>37840</v>
      </c>
      <c r="B76" s="3">
        <v>35</v>
      </c>
    </row>
    <row r="77" spans="1:2" x14ac:dyDescent="0.25">
      <c r="A77" s="2">
        <v>37847</v>
      </c>
      <c r="B77" s="3">
        <v>36</v>
      </c>
    </row>
  </sheetData>
  <mergeCells count="2">
    <mergeCell ref="D12:D30"/>
    <mergeCell ref="A1:U1"/>
  </mergeCells>
  <phoneticPr fontId="1" type="noConversion"/>
  <pageMargins left="0.75" right="0.75" top="1" bottom="1" header="0.5" footer="0.5"/>
  <pageSetup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4</vt:i4>
      </vt:variant>
      <vt:variant>
        <vt:lpstr>Charts</vt:lpstr>
      </vt:variant>
      <vt:variant>
        <vt:i4>1</vt:i4>
      </vt:variant>
      <vt:variant>
        <vt:lpstr>Named Ranges</vt:lpstr>
      </vt:variant>
      <vt:variant>
        <vt:i4>6</vt:i4>
      </vt:variant>
    </vt:vector>
  </HeadingPairs>
  <TitlesOfParts>
    <vt:vector size="11" baseType="lpstr">
      <vt:lpstr>O3 P&amp;B</vt:lpstr>
      <vt:lpstr>ConfidenceIntervals</vt:lpstr>
      <vt:lpstr>ZeroDriftChart</vt:lpstr>
      <vt:lpstr>CalculateAvgs</vt:lpstr>
      <vt:lpstr>O3 1-pt Chart</vt:lpstr>
      <vt:lpstr>Audit_Val__X</vt:lpstr>
      <vt:lpstr>d__Eqn._1</vt:lpstr>
      <vt:lpstr>date</vt:lpstr>
      <vt:lpstr>Meas_Val__Y</vt:lpstr>
      <vt:lpstr>'O3 P&amp;B'!Print_Area</vt:lpstr>
      <vt:lpstr>TableFor1PtChart</vt:lpstr>
    </vt:vector>
  </TitlesOfParts>
  <Company>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ITEP</cp:lastModifiedBy>
  <dcterms:created xsi:type="dcterms:W3CDTF">2004-05-07T03:40:50Z</dcterms:created>
  <dcterms:modified xsi:type="dcterms:W3CDTF">2020-12-03T15:45:22Z</dcterms:modified>
</cp:coreProperties>
</file>