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DataManagementWithLornaJane\DataManagementLibrary\QAQC\"/>
    </mc:Choice>
  </mc:AlternateContent>
  <bookViews>
    <workbookView xWindow="240" yWindow="600" windowWidth="13260" windowHeight="7908"/>
  </bookViews>
  <sheets>
    <sheet name="FlowChecks" sheetId="5" r:id="rId1"/>
    <sheet name="Annual Calibration" sheetId="31" r:id="rId2"/>
    <sheet name="Init or Post maint calibration" sheetId="43" r:id="rId3"/>
    <sheet name="Month 1" sheetId="4" r:id="rId4"/>
    <sheet name="Month 2" sheetId="32" r:id="rId5"/>
    <sheet name="Month 3" sheetId="33" r:id="rId6"/>
    <sheet name="Month 4" sheetId="34" r:id="rId7"/>
    <sheet name="Month 5" sheetId="35" r:id="rId8"/>
    <sheet name="Month 6" sheetId="36" r:id="rId9"/>
    <sheet name="Month 7" sheetId="37" r:id="rId10"/>
    <sheet name="Month 8" sheetId="38" r:id="rId11"/>
    <sheet name="Month 9" sheetId="39" r:id="rId12"/>
    <sheet name="Month 10" sheetId="40" r:id="rId13"/>
    <sheet name="Month 11" sheetId="41" r:id="rId14"/>
    <sheet name="Month 12" sheetId="42" r:id="rId15"/>
  </sheets>
  <calcPr calcId="152511"/>
</workbook>
</file>

<file path=xl/calcChain.xml><?xml version="1.0" encoding="utf-8"?>
<calcChain xmlns="http://schemas.openxmlformats.org/spreadsheetml/2006/main">
  <c r="G11" i="5" l="1"/>
  <c r="H40" i="43" l="1"/>
  <c r="G40" i="43"/>
  <c r="C40" i="43"/>
  <c r="B40" i="43"/>
  <c r="H39" i="43"/>
  <c r="G39" i="43"/>
  <c r="C39" i="43"/>
  <c r="B39" i="43"/>
  <c r="H34" i="43"/>
  <c r="B34" i="43"/>
  <c r="H32" i="43"/>
  <c r="G32" i="43"/>
  <c r="C32" i="43"/>
  <c r="B32" i="43"/>
  <c r="H27" i="43"/>
  <c r="G27" i="43"/>
  <c r="C27" i="43"/>
  <c r="B27" i="43"/>
  <c r="H22" i="43"/>
  <c r="G22" i="43"/>
  <c r="C22" i="43"/>
  <c r="B22" i="43"/>
  <c r="H17" i="43"/>
  <c r="G17" i="43"/>
  <c r="C17" i="43"/>
  <c r="B17" i="43"/>
  <c r="H12" i="43"/>
  <c r="G12" i="43"/>
  <c r="C12" i="43"/>
  <c r="B12" i="43"/>
  <c r="C2" i="43"/>
  <c r="C12" i="31"/>
  <c r="B40" i="31" l="1"/>
  <c r="G40" i="31"/>
  <c r="H40" i="31" s="1"/>
  <c r="G39" i="31"/>
  <c r="H39" i="31" s="1"/>
  <c r="C40" i="31"/>
  <c r="C39" i="31"/>
  <c r="B39" i="31" s="1"/>
  <c r="C2" i="4" l="1"/>
  <c r="B32" i="4"/>
  <c r="H34" i="31" l="1"/>
  <c r="H12" i="31"/>
  <c r="G12" i="31"/>
  <c r="B12" i="31"/>
  <c r="B30" i="32"/>
  <c r="C30" i="32"/>
  <c r="C29" i="32"/>
  <c r="B29" i="32"/>
  <c r="B24" i="32"/>
  <c r="C22" i="32"/>
  <c r="B22" i="32"/>
  <c r="B17" i="32"/>
  <c r="C17" i="32"/>
  <c r="C12" i="32"/>
  <c r="B12" i="32"/>
  <c r="C17" i="4"/>
  <c r="C12" i="4"/>
  <c r="B12" i="4"/>
  <c r="B32" i="42"/>
  <c r="C30" i="42"/>
  <c r="B30" i="42" s="1"/>
  <c r="C29" i="42"/>
  <c r="B29" i="42"/>
  <c r="B32" i="41"/>
  <c r="C30" i="41"/>
  <c r="B30" i="41"/>
  <c r="C29" i="41"/>
  <c r="B29" i="41" s="1"/>
  <c r="B32" i="40"/>
  <c r="C30" i="40"/>
  <c r="B30" i="40"/>
  <c r="C29" i="40"/>
  <c r="B29" i="40" s="1"/>
  <c r="B32" i="39"/>
  <c r="C30" i="39"/>
  <c r="B30" i="39"/>
  <c r="C29" i="39"/>
  <c r="B29" i="39"/>
  <c r="B32" i="38"/>
  <c r="C30" i="38"/>
  <c r="B30" i="38"/>
  <c r="C29" i="38"/>
  <c r="B29" i="38"/>
  <c r="B32" i="37"/>
  <c r="C30" i="37"/>
  <c r="B30" i="37"/>
  <c r="C29" i="37"/>
  <c r="B29" i="37"/>
  <c r="B32" i="36"/>
  <c r="C30" i="36"/>
  <c r="B30" i="36"/>
  <c r="C29" i="36"/>
  <c r="B29" i="36" s="1"/>
  <c r="B32" i="35"/>
  <c r="C30" i="35"/>
  <c r="B30" i="35"/>
  <c r="C29" i="35"/>
  <c r="B29" i="35"/>
  <c r="B32" i="34"/>
  <c r="C30" i="34"/>
  <c r="B30" i="34" s="1"/>
  <c r="C29" i="34"/>
  <c r="B29" i="34"/>
  <c r="B32" i="33"/>
  <c r="C30" i="33"/>
  <c r="B30" i="33"/>
  <c r="C29" i="33"/>
  <c r="B29" i="33" s="1"/>
  <c r="B32" i="32"/>
  <c r="C30" i="4" l="1"/>
  <c r="B30" i="4" s="1"/>
  <c r="B34" i="31" l="1"/>
  <c r="B17" i="42"/>
  <c r="B12" i="33"/>
  <c r="B24" i="42"/>
  <c r="B22" i="42"/>
  <c r="B12" i="42"/>
  <c r="B24" i="41"/>
  <c r="B22" i="41"/>
  <c r="B17" i="41"/>
  <c r="B12" i="41"/>
  <c r="B24" i="40"/>
  <c r="B22" i="40"/>
  <c r="B17" i="40"/>
  <c r="B12" i="40"/>
  <c r="B24" i="39"/>
  <c r="B22" i="39"/>
  <c r="B17" i="39"/>
  <c r="B12" i="39"/>
  <c r="B24" i="38"/>
  <c r="B22" i="38"/>
  <c r="B17" i="38"/>
  <c r="B12" i="38"/>
  <c r="B24" i="37"/>
  <c r="B22" i="37"/>
  <c r="B17" i="37"/>
  <c r="B12" i="37"/>
  <c r="B24" i="36"/>
  <c r="B22" i="36"/>
  <c r="B17" i="36"/>
  <c r="B12" i="36"/>
  <c r="B24" i="35"/>
  <c r="B22" i="35"/>
  <c r="B17" i="35"/>
  <c r="B12" i="35"/>
  <c r="B24" i="34"/>
  <c r="B22" i="34"/>
  <c r="B17" i="34"/>
  <c r="B12" i="34"/>
  <c r="B24" i="33"/>
  <c r="B22" i="33"/>
  <c r="B17" i="33"/>
  <c r="B24" i="4"/>
  <c r="B22" i="4"/>
  <c r="B17" i="4"/>
  <c r="G19" i="5" l="1"/>
  <c r="G18" i="5"/>
  <c r="G17" i="5"/>
  <c r="G16" i="5"/>
  <c r="G15" i="5"/>
  <c r="G14" i="5"/>
  <c r="G13" i="5"/>
  <c r="G12" i="5"/>
  <c r="G10" i="5"/>
  <c r="G9" i="5"/>
  <c r="F19" i="5"/>
  <c r="F18" i="5"/>
  <c r="F17" i="5"/>
  <c r="F16" i="5"/>
  <c r="F15" i="5"/>
  <c r="F14" i="5"/>
  <c r="F13" i="5"/>
  <c r="F12" i="5"/>
  <c r="F11" i="5"/>
  <c r="F10" i="5"/>
  <c r="F9" i="5"/>
  <c r="E19" i="5"/>
  <c r="E18" i="5"/>
  <c r="E17" i="5"/>
  <c r="E16" i="5"/>
  <c r="E15" i="5"/>
  <c r="E14" i="5"/>
  <c r="E13" i="5"/>
  <c r="E12" i="5"/>
  <c r="E11" i="5"/>
  <c r="E10" i="5"/>
  <c r="E9" i="5"/>
  <c r="D19" i="5"/>
  <c r="D18" i="5"/>
  <c r="D17" i="5"/>
  <c r="D16" i="5"/>
  <c r="D15" i="5"/>
  <c r="D14" i="5"/>
  <c r="D13" i="5"/>
  <c r="D12" i="5"/>
  <c r="D11" i="5"/>
  <c r="D10" i="5"/>
  <c r="D9" i="5"/>
  <c r="C10" i="5"/>
  <c r="C19" i="5"/>
  <c r="C18" i="5"/>
  <c r="C17" i="5"/>
  <c r="C16" i="5"/>
  <c r="C15" i="5"/>
  <c r="C14" i="5"/>
  <c r="C13" i="5"/>
  <c r="C12" i="5"/>
  <c r="C11" i="5"/>
  <c r="C9" i="5"/>
  <c r="C22" i="42"/>
  <c r="C17" i="42"/>
  <c r="C12" i="42"/>
  <c r="C2" i="42"/>
  <c r="C22" i="41"/>
  <c r="C17" i="41"/>
  <c r="C12" i="41"/>
  <c r="C2" i="41"/>
  <c r="C22" i="40"/>
  <c r="C17" i="40"/>
  <c r="C12" i="40"/>
  <c r="C2" i="40"/>
  <c r="C22" i="39"/>
  <c r="C17" i="39"/>
  <c r="C12" i="39"/>
  <c r="C2" i="39"/>
  <c r="C22" i="38"/>
  <c r="C17" i="38"/>
  <c r="C12" i="38"/>
  <c r="C2" i="38"/>
  <c r="C22" i="37"/>
  <c r="C17" i="37"/>
  <c r="C12" i="37"/>
  <c r="C2" i="37"/>
  <c r="C22" i="36"/>
  <c r="C17" i="36"/>
  <c r="C12" i="36"/>
  <c r="C2" i="36"/>
  <c r="C22" i="35"/>
  <c r="C17" i="35"/>
  <c r="C12" i="35"/>
  <c r="C2" i="35"/>
  <c r="C22" i="34"/>
  <c r="C17" i="34"/>
  <c r="C12" i="34"/>
  <c r="C2" i="34"/>
  <c r="C22" i="33"/>
  <c r="C17" i="33"/>
  <c r="C12" i="33"/>
  <c r="C2" i="33"/>
  <c r="C2" i="32"/>
  <c r="H32" i="31"/>
  <c r="G32" i="31"/>
  <c r="C32" i="31"/>
  <c r="B32" i="31"/>
  <c r="H27" i="31"/>
  <c r="G27" i="31"/>
  <c r="C27" i="31"/>
  <c r="B27" i="31"/>
  <c r="H22" i="31"/>
  <c r="G22" i="31"/>
  <c r="C22" i="31"/>
  <c r="B22" i="31"/>
  <c r="H17" i="31"/>
  <c r="G17" i="31"/>
  <c r="C17" i="31"/>
  <c r="B17" i="31"/>
  <c r="C2" i="31"/>
  <c r="G8" i="5" l="1"/>
  <c r="E8" i="5" l="1"/>
  <c r="D8" i="5"/>
  <c r="C22" i="4"/>
  <c r="C29" i="4"/>
  <c r="B29" i="4" s="1"/>
  <c r="F8" i="5" l="1"/>
  <c r="C8" i="5" l="1"/>
</calcChain>
</file>

<file path=xl/comments1.xml><?xml version="1.0" encoding="utf-8"?>
<comments xmlns="http://schemas.openxmlformats.org/spreadsheetml/2006/main">
  <authors>
    <author>David Dickens</author>
    <author>Dave Dickens</author>
  </authors>
  <commentList>
    <comment ref="B8" authorId="0" shapeId="0">
      <text>
        <r>
          <rPr>
            <b/>
            <sz val="11"/>
            <color indexed="10"/>
            <rFont val="Tahoma"/>
            <family val="2"/>
          </rPr>
          <t>Click and go directly to page.</t>
        </r>
      </text>
    </comment>
    <comment ref="B9" authorId="0" shapeId="0">
      <text>
        <r>
          <rPr>
            <b/>
            <sz val="11"/>
            <color indexed="10"/>
            <rFont val="Tahoma"/>
            <family val="2"/>
          </rPr>
          <t>Click and go directly to page.</t>
        </r>
      </text>
    </comment>
    <comment ref="B10" authorId="0" shapeId="0">
      <text>
        <r>
          <rPr>
            <b/>
            <sz val="11"/>
            <color indexed="10"/>
            <rFont val="Tahoma"/>
            <family val="2"/>
          </rPr>
          <t>Click and go directly to page.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</rPr>
          <t>Click and go directly to page.</t>
        </r>
      </text>
    </comment>
    <comment ref="B12" authorId="1" shapeId="0">
      <text>
        <r>
          <rPr>
            <b/>
            <sz val="9"/>
            <color indexed="81"/>
            <rFont val="Tahoma"/>
            <family val="2"/>
          </rPr>
          <t>Click and go directly to page.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Click and go directly to page.</t>
        </r>
      </text>
    </comment>
    <comment ref="B14" authorId="1" shapeId="0">
      <text>
        <r>
          <rPr>
            <b/>
            <sz val="9"/>
            <color indexed="81"/>
            <rFont val="Tahoma"/>
            <family val="2"/>
          </rPr>
          <t>Click and go directly to page.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>Click and go directly to page.</t>
        </r>
      </text>
    </comment>
    <comment ref="B16" authorId="1" shapeId="0">
      <text>
        <r>
          <rPr>
            <b/>
            <sz val="9"/>
            <color indexed="81"/>
            <rFont val="Tahoma"/>
            <family val="2"/>
          </rPr>
          <t>Click and go directly to page.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Click and go directly to page.</t>
        </r>
      </text>
    </comment>
    <comment ref="B18" authorId="1" shapeId="0">
      <text>
        <r>
          <rPr>
            <b/>
            <sz val="9"/>
            <color indexed="81"/>
            <rFont val="Tahoma"/>
            <family val="2"/>
          </rPr>
          <t>Click and go directly to page.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Click and go directly to page.</t>
        </r>
      </text>
    </comment>
  </commentList>
</comments>
</file>

<file path=xl/sharedStrings.xml><?xml version="1.0" encoding="utf-8"?>
<sst xmlns="http://schemas.openxmlformats.org/spreadsheetml/2006/main" count="416" uniqueCount="55">
  <si>
    <t xml:space="preserve"> - STATION</t>
  </si>
  <si>
    <t xml:space="preserve"> - DATE</t>
  </si>
  <si>
    <t xml:space="preserve"> - OPERATOR</t>
  </si>
  <si>
    <t xml:space="preserve"> - deltaCal serial number</t>
  </si>
  <si>
    <t xml:space="preserve"> - deltaCal certification due</t>
  </si>
  <si>
    <t>As Found</t>
  </si>
  <si>
    <t>As Left</t>
  </si>
  <si>
    <t>Standard ind temp °C</t>
  </si>
  <si>
    <t>Barometric pressure calibration</t>
  </si>
  <si>
    <t>Filter temperature calibration</t>
  </si>
  <si>
    <t>Ambient temperature calibration</t>
  </si>
  <si>
    <t>Standard ind pressure mmHg</t>
  </si>
  <si>
    <t>Comment:</t>
  </si>
  <si>
    <t>Ambient temperature verification</t>
  </si>
  <si>
    <t>Filter temperature verification</t>
  </si>
  <si>
    <t>Barometric pressure verification</t>
  </si>
  <si>
    <t xml:space="preserve">YEAR </t>
  </si>
  <si>
    <t xml:space="preserve">STATION - </t>
  </si>
  <si>
    <t xml:space="preserve">INSTRUMENT - </t>
  </si>
  <si>
    <t>MONTH</t>
  </si>
  <si>
    <t>2025i Calibration</t>
  </si>
  <si>
    <t xml:space="preserve"> - 2025i serial number</t>
  </si>
  <si>
    <t>2025i ind temp °C</t>
  </si>
  <si>
    <t>2025i ind pressure mmHg</t>
  </si>
  <si>
    <t>2025i ind flow LPM</t>
  </si>
  <si>
    <t>Standard Qa ind flow LPM</t>
  </si>
  <si>
    <t>Internal leak (≤ 140 mmHg)</t>
  </si>
  <si>
    <t>External leak (≤ 25 mmHg)</t>
  </si>
  <si>
    <t>Difference (± 10 mmHg)</t>
  </si>
  <si>
    <t>Difference (± 2° C)</t>
  </si>
  <si>
    <t>Flow rate verification</t>
  </si>
  <si>
    <t>2025i</t>
  </si>
  <si>
    <t>Filter pressure calibration</t>
  </si>
  <si>
    <t>2025i filter pressure mmHg</t>
  </si>
  <si>
    <t>Filter compartment temp calibration</t>
  </si>
  <si>
    <t>2025i compartment temp °C</t>
  </si>
  <si>
    <t>Flow calibration 16.7 lpm</t>
  </si>
  <si>
    <t>2025i Verification</t>
  </si>
  <si>
    <t>Data Log</t>
  </si>
  <si>
    <t>Kindly enter Station</t>
  </si>
  <si>
    <t>Date</t>
  </si>
  <si>
    <t>Percent difference</t>
  </si>
  <si>
    <t>Comments</t>
  </si>
  <si>
    <t>2025i flow</t>
  </si>
  <si>
    <t>Percent Difference (± 4%)</t>
  </si>
  <si>
    <t>Design Percent Difference (± 5%)</t>
  </si>
  <si>
    <t>Percent difference (± 4%)</t>
  </si>
  <si>
    <t>Design percent difference (± 5%)</t>
  </si>
  <si>
    <t>Standard's flow</t>
  </si>
  <si>
    <t>- 2025i ind flow LPM -</t>
  </si>
  <si>
    <t>- Standard Qa ind flow LPM -</t>
  </si>
  <si>
    <t>% diff (± 2%) AS LEFT -</t>
  </si>
  <si>
    <t>Design % diff (± 2%) AS LEFT-</t>
  </si>
  <si>
    <t>Slope</t>
  </si>
  <si>
    <t>Intercept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</si>
</sst>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6" x14ac:knownFonts="1">
    <font>
      <sz val="12"/>
      <name val="Times New Roman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u/>
      <sz val="9"/>
      <color indexed="12"/>
      <name val="Times New Roman"/>
      <family val="1"/>
    </font>
    <font>
      <b/>
      <sz val="11"/>
      <color indexed="10"/>
      <name val="Tahoma"/>
      <family val="2"/>
    </font>
    <font>
      <u/>
      <sz val="12"/>
      <color indexed="12"/>
      <name val="Calibri"/>
      <family val="2"/>
      <scheme val="minor"/>
    </font>
    <font>
      <b/>
      <sz val="9"/>
      <color indexed="81"/>
      <name val="Tahoma"/>
      <family val="2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indexed="12"/>
      <name val="Calibri"/>
      <family val="2"/>
      <scheme val="minor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Alignment="1">
      <alignment horizontal="center"/>
    </xf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14" fontId="2" fillId="2" borderId="3" xfId="0" applyNumberFormat="1" applyFont="1" applyFill="1" applyBorder="1" applyAlignment="1">
      <alignment horizontal="right"/>
    </xf>
    <xf numFmtId="1" fontId="2" fillId="2" borderId="3" xfId="0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Alignment="1">
      <alignment horizontal="center" vertical="center"/>
    </xf>
    <xf numFmtId="1" fontId="4" fillId="3" borderId="0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2" borderId="0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left"/>
    </xf>
    <xf numFmtId="0" fontId="10" fillId="0" borderId="0" xfId="1" applyFont="1" applyBorder="1" applyAlignment="1" applyProtection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/>
    <xf numFmtId="0" fontId="0" fillId="0" borderId="0" xfId="0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164" fontId="13" fillId="0" borderId="16" xfId="0" applyNumberFormat="1" applyFont="1" applyBorder="1" applyAlignment="1">
      <alignment horizontal="center" vertic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4" fillId="0" borderId="12" xfId="1" applyFont="1" applyBorder="1" applyAlignment="1" applyProtection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2" fillId="2" borderId="3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342"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74B32F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G31"/>
  <sheetViews>
    <sheetView tabSelected="1" topLeftCell="C1" workbookViewId="0">
      <selection activeCell="G9" sqref="G9"/>
    </sheetView>
  </sheetViews>
  <sheetFormatPr defaultRowHeight="15.6" x14ac:dyDescent="0.3"/>
  <cols>
    <col min="1" max="1" width="7.8984375" customWidth="1"/>
    <col min="2" max="2" width="11.5" bestFit="1" customWidth="1"/>
    <col min="3" max="3" width="12.69921875" customWidth="1"/>
    <col min="4" max="4" width="15" bestFit="1" customWidth="1"/>
    <col min="5" max="5" width="13.5" bestFit="1" customWidth="1"/>
    <col min="6" max="6" width="15.8984375" bestFit="1" customWidth="1"/>
    <col min="7" max="7" width="65.19921875" customWidth="1"/>
  </cols>
  <sheetData>
    <row r="1" spans="2:7" ht="18" x14ac:dyDescent="0.3">
      <c r="E1" s="37" t="s">
        <v>38</v>
      </c>
    </row>
    <row r="2" spans="2:7" x14ac:dyDescent="0.3">
      <c r="B2" s="22"/>
      <c r="C2" s="19" t="s">
        <v>16</v>
      </c>
      <c r="D2" s="29"/>
      <c r="E2" s="19" t="s">
        <v>17</v>
      </c>
      <c r="F2" s="36"/>
      <c r="G2" s="22" t="s">
        <v>39</v>
      </c>
    </row>
    <row r="3" spans="2:7" ht="11.25" customHeight="1" x14ac:dyDescent="0.3">
      <c r="B3" s="22"/>
      <c r="C3" s="22"/>
      <c r="D3" s="22"/>
      <c r="E3" s="22"/>
      <c r="F3" s="22"/>
      <c r="G3" s="22"/>
    </row>
    <row r="4" spans="2:7" x14ac:dyDescent="0.3">
      <c r="B4" s="22"/>
      <c r="C4" s="49"/>
      <c r="D4" s="17"/>
      <c r="E4" s="19" t="s">
        <v>18</v>
      </c>
      <c r="F4" s="35" t="s">
        <v>31</v>
      </c>
      <c r="G4" s="22"/>
    </row>
    <row r="5" spans="2:7" ht="6.75" customHeight="1" x14ac:dyDescent="0.3">
      <c r="B5" s="22"/>
      <c r="C5" s="22"/>
      <c r="D5" s="22"/>
      <c r="E5" s="22"/>
      <c r="F5" s="22"/>
      <c r="G5" s="22"/>
    </row>
    <row r="6" spans="2:7" ht="6.75" customHeight="1" thickBot="1" x14ac:dyDescent="0.35">
      <c r="B6" s="22"/>
      <c r="C6" s="22"/>
      <c r="D6" s="30"/>
      <c r="E6" s="22"/>
      <c r="F6" s="22"/>
      <c r="G6" s="22"/>
    </row>
    <row r="7" spans="2:7" ht="16.2" thickBot="1" x14ac:dyDescent="0.35">
      <c r="B7" s="31" t="s">
        <v>19</v>
      </c>
      <c r="C7" s="32" t="s">
        <v>40</v>
      </c>
      <c r="D7" s="33" t="s">
        <v>48</v>
      </c>
      <c r="E7" s="33" t="s">
        <v>43</v>
      </c>
      <c r="F7" s="33" t="s">
        <v>41</v>
      </c>
      <c r="G7" s="34" t="s">
        <v>42</v>
      </c>
    </row>
    <row r="8" spans="2:7" ht="27.75" customHeight="1" x14ac:dyDescent="0.3">
      <c r="B8" s="57">
        <v>1</v>
      </c>
      <c r="C8" s="54" t="str">
        <f>IF('Month 1'!C3,'Month 1'!C3," ")</f>
        <v xml:space="preserve"> </v>
      </c>
      <c r="D8" s="55" t="str">
        <f>IF('Month 1'!C28,'Month 1'!C28,"")</f>
        <v/>
      </c>
      <c r="E8" s="56" t="str">
        <f>IF('Month 1'!C27,'Month 1'!C27,"")</f>
        <v/>
      </c>
      <c r="F8" s="56" t="str">
        <f>IF('Month 1'!C28,'Month 1'!C29,"")</f>
        <v/>
      </c>
      <c r="G8" s="51" t="str">
        <f>IF('Month 1'!C34&gt;0,'Month 1'!C34,"")</f>
        <v/>
      </c>
    </row>
    <row r="9" spans="2:7" ht="27.75" customHeight="1" x14ac:dyDescent="0.3">
      <c r="B9" s="58">
        <v>2</v>
      </c>
      <c r="C9" s="59" t="str">
        <f>IF('Month 2'!C3,'Month 2'!C3," ")</f>
        <v xml:space="preserve"> </v>
      </c>
      <c r="D9" s="60" t="str">
        <f>IF('Month 2'!C28,'Month 2'!C28,"")</f>
        <v/>
      </c>
      <c r="E9" s="60" t="str">
        <f>IF('Month 2'!C27,'Month 2'!C27,"")</f>
        <v/>
      </c>
      <c r="F9" s="60" t="str">
        <f>IF('Month 2'!C28,'Month 2'!C29,"")</f>
        <v/>
      </c>
      <c r="G9" s="52" t="str">
        <f>IF('Month 2'!C33&gt;0,'Month 2'!C33,"")</f>
        <v/>
      </c>
    </row>
    <row r="10" spans="2:7" ht="27.75" customHeight="1" x14ac:dyDescent="0.3">
      <c r="B10" s="58">
        <v>3</v>
      </c>
      <c r="C10" s="59" t="str">
        <f>IF('Month 3'!C3,'Month 3'!C3," ")</f>
        <v xml:space="preserve"> </v>
      </c>
      <c r="D10" s="60" t="str">
        <f>IF('Month 3'!C28,'Month 3'!C28,"")</f>
        <v/>
      </c>
      <c r="E10" s="60" t="str">
        <f>IF('Month 3'!C27,'Month 3'!C27,"")</f>
        <v/>
      </c>
      <c r="F10" s="60" t="str">
        <f>IF('Month 3'!C28,'Month 3'!C29,"")</f>
        <v/>
      </c>
      <c r="G10" s="52" t="str">
        <f>IF('Month 3'!C33&gt;0,'Month 3'!C33,"")</f>
        <v/>
      </c>
    </row>
    <row r="11" spans="2:7" ht="27.75" customHeight="1" x14ac:dyDescent="0.3">
      <c r="B11" s="58">
        <v>4</v>
      </c>
      <c r="C11" s="59" t="str">
        <f>IF('Month 4'!C3,'Month 4'!C3," ")</f>
        <v xml:space="preserve"> </v>
      </c>
      <c r="D11" s="60" t="str">
        <f>IF('Month 4'!C28,'Month 4'!C28,"")</f>
        <v/>
      </c>
      <c r="E11" s="60" t="str">
        <f>IF('Month 4'!C27,'Month 4'!C27,"")</f>
        <v/>
      </c>
      <c r="F11" s="60" t="str">
        <f>IF('Month 4'!C28,'Month 4'!C29,"")</f>
        <v/>
      </c>
      <c r="G11" s="52" t="str">
        <f>IF('Month 4'!C33&gt;0,'Month 4'!C33,"")</f>
        <v/>
      </c>
    </row>
    <row r="12" spans="2:7" ht="27.75" customHeight="1" x14ac:dyDescent="0.3">
      <c r="B12" s="58">
        <v>5</v>
      </c>
      <c r="C12" s="59" t="str">
        <f>IF('Month 5'!C3,'Month 5'!C3," ")</f>
        <v xml:space="preserve"> </v>
      </c>
      <c r="D12" s="60" t="str">
        <f>IF('Month 5'!C28,'Month 5'!C28,"")</f>
        <v/>
      </c>
      <c r="E12" s="60" t="str">
        <f>IF('Month 5'!C27,'Month 5'!C27,"")</f>
        <v/>
      </c>
      <c r="F12" s="60" t="str">
        <f>IF('Month 5'!C28,'Month 5'!C29,"")</f>
        <v/>
      </c>
      <c r="G12" s="52" t="str">
        <f>IF('Month 5'!C33&gt;0,'Month 5'!C33,"")</f>
        <v/>
      </c>
    </row>
    <row r="13" spans="2:7" ht="27.75" customHeight="1" x14ac:dyDescent="0.3">
      <c r="B13" s="58">
        <v>6</v>
      </c>
      <c r="C13" s="59" t="str">
        <f>IF('Month 6'!C3,'Month 6'!C3," ")</f>
        <v xml:space="preserve"> </v>
      </c>
      <c r="D13" s="60" t="str">
        <f>IF('Month 6'!C28,'Month 6'!C28,"")</f>
        <v/>
      </c>
      <c r="E13" s="60" t="str">
        <f>IF('Month 6'!C27,'Month 6'!C27,"")</f>
        <v/>
      </c>
      <c r="F13" s="60" t="str">
        <f>IF('Month 6'!C28,'Month 6'!C29,"")</f>
        <v/>
      </c>
      <c r="G13" s="52" t="str">
        <f>IF('Month 6'!C33&gt;0,'Month 6'!C33,"")</f>
        <v/>
      </c>
    </row>
    <row r="14" spans="2:7" ht="27.75" customHeight="1" x14ac:dyDescent="0.3">
      <c r="B14" s="58">
        <v>7</v>
      </c>
      <c r="C14" s="59" t="str">
        <f>IF('Month 7'!C3,'Month 7'!C3," ")</f>
        <v xml:space="preserve"> </v>
      </c>
      <c r="D14" s="60" t="str">
        <f>IF('Month 7'!C28,'Month 7'!C28,"")</f>
        <v/>
      </c>
      <c r="E14" s="60" t="str">
        <f>IF('Month 7'!C27,'Month 7'!C27,"")</f>
        <v/>
      </c>
      <c r="F14" s="60" t="str">
        <f>IF('Month 7'!C28,'Month 7'!C29,"")</f>
        <v/>
      </c>
      <c r="G14" s="52" t="str">
        <f>IF('Month 7'!C33&gt;0,'Month 7'!C33,"")</f>
        <v/>
      </c>
    </row>
    <row r="15" spans="2:7" ht="27.75" customHeight="1" x14ac:dyDescent="0.3">
      <c r="B15" s="58">
        <v>8</v>
      </c>
      <c r="C15" s="59" t="str">
        <f>IF('Month 8'!C3,'Month 8'!C3," ")</f>
        <v xml:space="preserve"> </v>
      </c>
      <c r="D15" s="60" t="str">
        <f>IF('Month 8'!C28,'Month 8'!C28,"")</f>
        <v/>
      </c>
      <c r="E15" s="60" t="str">
        <f>IF('Month 8'!C27,'Month 8'!C27,"")</f>
        <v/>
      </c>
      <c r="F15" s="60" t="str">
        <f>IF('Month 8'!C28,'Month 8'!C29,"")</f>
        <v/>
      </c>
      <c r="G15" s="52" t="str">
        <f>IF('Month 8'!C33&gt;0,'Month 8'!C33,"")</f>
        <v/>
      </c>
    </row>
    <row r="16" spans="2:7" ht="27.75" customHeight="1" x14ac:dyDescent="0.3">
      <c r="B16" s="58">
        <v>9</v>
      </c>
      <c r="C16" s="59" t="str">
        <f>IF('Month 9'!C3,'Month 9'!C3," ")</f>
        <v xml:space="preserve"> </v>
      </c>
      <c r="D16" s="60" t="str">
        <f>IF('Month 9'!C28,'Month 9'!C28,"")</f>
        <v/>
      </c>
      <c r="E16" s="60" t="str">
        <f>IF('Month 9'!C27,'Month 9'!C27,"")</f>
        <v/>
      </c>
      <c r="F16" s="60" t="str">
        <f>IF('Month 9'!C28,'Month 9'!C29,"")</f>
        <v/>
      </c>
      <c r="G16" s="52" t="str">
        <f>IF('Month 9'!C33&gt;0,'Month 9'!C33,"")</f>
        <v/>
      </c>
    </row>
    <row r="17" spans="1:7" ht="27.75" customHeight="1" x14ac:dyDescent="0.3">
      <c r="B17" s="58">
        <v>10</v>
      </c>
      <c r="C17" s="59" t="str">
        <f>IF('Month 10'!C3,'Month 10'!C3," ")</f>
        <v xml:space="preserve"> </v>
      </c>
      <c r="D17" s="60" t="str">
        <f>IF('Month 10'!C28,'Month 10'!C28,"")</f>
        <v/>
      </c>
      <c r="E17" s="60" t="str">
        <f>IF('Month 10'!C27,'Month 10'!C27,"")</f>
        <v/>
      </c>
      <c r="F17" s="60" t="str">
        <f>IF('Month 10'!C28,'Month 10'!C29,"")</f>
        <v/>
      </c>
      <c r="G17" s="52" t="str">
        <f>IF('Month 10'!C33&gt;0,'Month 10'!C33,"")</f>
        <v/>
      </c>
    </row>
    <row r="18" spans="1:7" ht="27.75" customHeight="1" x14ac:dyDescent="0.3">
      <c r="B18" s="58">
        <v>11</v>
      </c>
      <c r="C18" s="59" t="str">
        <f>IF('Month 11'!C3,'Month 11'!C3," ")</f>
        <v xml:space="preserve"> </v>
      </c>
      <c r="D18" s="60" t="str">
        <f>IF('Month 11'!C28,'Month 11'!C28,"")</f>
        <v/>
      </c>
      <c r="E18" s="60" t="str">
        <f>IF('Month 11'!C27,'Month 11'!C27,"")</f>
        <v/>
      </c>
      <c r="F18" s="60" t="str">
        <f>IF('Month 11'!C28,'Month 11'!C29,"")</f>
        <v/>
      </c>
      <c r="G18" s="52" t="str">
        <f>IF('Month 11'!C33&gt;0,'Month 11'!C33,"")</f>
        <v/>
      </c>
    </row>
    <row r="19" spans="1:7" ht="27.75" customHeight="1" thickBot="1" x14ac:dyDescent="0.35">
      <c r="B19" s="61">
        <v>12</v>
      </c>
      <c r="C19" s="62" t="str">
        <f>IF('Month 12'!C3,'Month 12'!C3," ")</f>
        <v xml:space="preserve"> </v>
      </c>
      <c r="D19" s="63" t="str">
        <f>IF('Month 11'!C28,'Month 11'!C28,"")</f>
        <v/>
      </c>
      <c r="E19" s="63" t="str">
        <f>IF('Month 12'!C27,'Month 12'!C27,"")</f>
        <v/>
      </c>
      <c r="F19" s="63" t="str">
        <f>IF('Month 12'!C28,'Month 12'!C29,"")</f>
        <v/>
      </c>
      <c r="G19" s="53" t="str">
        <f>IF('Month 12'!C33&gt;0,'Month 12'!C33,"")</f>
        <v/>
      </c>
    </row>
    <row r="20" spans="1:7" x14ac:dyDescent="0.3">
      <c r="B20" s="41"/>
      <c r="C20" s="42"/>
      <c r="D20" s="43"/>
      <c r="E20" s="43"/>
      <c r="F20" s="43"/>
      <c r="G20" s="44"/>
    </row>
    <row r="21" spans="1:7" x14ac:dyDescent="0.3">
      <c r="B21" s="41"/>
      <c r="C21" s="42"/>
      <c r="D21" s="43"/>
      <c r="E21" s="43"/>
      <c r="F21" s="43"/>
      <c r="G21" s="44"/>
    </row>
    <row r="22" spans="1:7" x14ac:dyDescent="0.3">
      <c r="B22" s="41"/>
      <c r="C22" s="42"/>
      <c r="D22" s="43"/>
      <c r="E22" s="43"/>
      <c r="F22" s="43"/>
      <c r="G22" s="44"/>
    </row>
    <row r="23" spans="1:7" x14ac:dyDescent="0.3">
      <c r="B23" s="41"/>
      <c r="C23" s="42"/>
      <c r="D23" s="43"/>
      <c r="E23" s="43"/>
      <c r="F23" s="43"/>
      <c r="G23" s="44"/>
    </row>
    <row r="24" spans="1:7" x14ac:dyDescent="0.3">
      <c r="B24" s="41"/>
      <c r="C24" s="42"/>
      <c r="D24" s="43"/>
      <c r="E24" s="43"/>
      <c r="F24" s="43"/>
      <c r="G24" s="44"/>
    </row>
    <row r="25" spans="1:7" x14ac:dyDescent="0.3">
      <c r="A25" s="38"/>
      <c r="B25" s="41"/>
      <c r="C25" s="42"/>
      <c r="D25" s="43"/>
      <c r="E25" s="43"/>
      <c r="F25" s="43"/>
      <c r="G25" s="44"/>
    </row>
    <row r="26" spans="1:7" x14ac:dyDescent="0.3">
      <c r="A26" s="38"/>
      <c r="B26" s="41"/>
      <c r="C26" s="42"/>
      <c r="D26" s="43"/>
      <c r="E26" s="43"/>
      <c r="F26" s="43"/>
      <c r="G26" s="44"/>
    </row>
    <row r="27" spans="1:7" x14ac:dyDescent="0.3">
      <c r="A27" s="38"/>
      <c r="B27" s="41"/>
      <c r="C27" s="42"/>
      <c r="D27" s="43"/>
      <c r="E27" s="43"/>
      <c r="F27" s="43"/>
      <c r="G27" s="44"/>
    </row>
    <row r="28" spans="1:7" x14ac:dyDescent="0.3">
      <c r="A28" s="38"/>
      <c r="B28" s="41"/>
      <c r="C28" s="42"/>
      <c r="D28" s="43"/>
      <c r="E28" s="43"/>
      <c r="F28" s="43"/>
      <c r="G28" s="44"/>
    </row>
    <row r="29" spans="1:7" x14ac:dyDescent="0.3">
      <c r="A29" s="38"/>
      <c r="B29" s="41"/>
      <c r="C29" s="42"/>
      <c r="D29" s="43"/>
      <c r="E29" s="43"/>
      <c r="F29" s="43"/>
      <c r="G29" s="44"/>
    </row>
    <row r="30" spans="1:7" x14ac:dyDescent="0.3">
      <c r="A30" s="38"/>
      <c r="B30" s="41"/>
      <c r="C30" s="42"/>
      <c r="D30" s="43"/>
      <c r="E30" s="43"/>
      <c r="F30" s="43"/>
      <c r="G30" s="44"/>
    </row>
    <row r="31" spans="1:7" x14ac:dyDescent="0.3">
      <c r="A31" s="38"/>
      <c r="B31" s="41"/>
      <c r="C31" s="42"/>
      <c r="D31" s="43"/>
      <c r="E31" s="43"/>
      <c r="F31" s="43"/>
      <c r="G31" s="44"/>
    </row>
  </sheetData>
  <conditionalFormatting sqref="D8:D19">
    <cfRule type="cellIs" dxfId="289" priority="2" operator="notBetween">
      <formula>15.8365</formula>
      <formula>17.5035</formula>
    </cfRule>
  </conditionalFormatting>
  <conditionalFormatting sqref="F8:F19">
    <cfRule type="cellIs" dxfId="288" priority="1" operator="notBetween">
      <formula>5</formula>
      <formula>-5</formula>
    </cfRule>
  </conditionalFormatting>
  <dataValidations count="1">
    <dataValidation type="custom" allowBlank="1" showErrorMessage="1" promptTitle="Notice" prompt="Portected to preserve important formula" sqref="C8:G19">
      <formula1>"5*5"</formula1>
    </dataValidation>
  </dataValidations>
  <hyperlinks>
    <hyperlink ref="B8" location="'Month 1'!A1" display="'Month 1'!A1"/>
    <hyperlink ref="B9" location="'Month 2'!A1" display="'Month 2'!A1"/>
    <hyperlink ref="B10" location="'Month 3'!A1" display="'Month 3'!A1"/>
    <hyperlink ref="B11" location="'Month 4'!A1" display="'Month 4'!A1"/>
    <hyperlink ref="B12" location="'Month 5'!A1" display="'Month 5'!A1"/>
    <hyperlink ref="B13" location="'Month 6'!A1" display="'Month 6'!A1"/>
    <hyperlink ref="B14" location="'Month 7'!A1" display="'Month 7'!A1"/>
    <hyperlink ref="B15" location="'Month 8'!A1" display="'Month 8'!A1"/>
    <hyperlink ref="B16" location="'Month 9'!A1" display="'Month 9'!A1"/>
    <hyperlink ref="B17" location="'Month 10'!A1" display="'Month 10'!A1"/>
    <hyperlink ref="B18" location="'Month 11'!A1" display="'Month 11'!A1"/>
    <hyperlink ref="B19" location="'Month 12'!A1" display="'Month 12'!A1"/>
  </hyperlink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143" priority="37" operator="containsText" text="Fail">
      <formula>NOT(ISERROR(SEARCH("Fail",B13)))</formula>
    </cfRule>
  </conditionalFormatting>
  <conditionalFormatting sqref="C12:C13">
    <cfRule type="cellIs" dxfId="142" priority="29" operator="notBetween">
      <formula>2</formula>
      <formula>-2</formula>
    </cfRule>
  </conditionalFormatting>
  <conditionalFormatting sqref="C22">
    <cfRule type="cellIs" dxfId="141" priority="28" operator="notBetween">
      <formula>10</formula>
      <formula>-10</formula>
    </cfRule>
  </conditionalFormatting>
  <conditionalFormatting sqref="C24">
    <cfRule type="cellIs" dxfId="140" priority="27" operator="greaterThan">
      <formula>25</formula>
    </cfRule>
  </conditionalFormatting>
  <conditionalFormatting sqref="C17">
    <cfRule type="cellIs" dxfId="139" priority="25" operator="notBetween">
      <formula>2</formula>
      <formula>-2</formula>
    </cfRule>
  </conditionalFormatting>
  <conditionalFormatting sqref="B12">
    <cfRule type="containsText" dxfId="138" priority="23" operator="containsText" text="Fail">
      <formula>NOT(ISERROR(SEARCH("Fail",B12)))</formula>
    </cfRule>
  </conditionalFormatting>
  <conditionalFormatting sqref="B12">
    <cfRule type="containsText" dxfId="137" priority="22" operator="containsText" text="Pass">
      <formula>NOT(ISERROR(SEARCH("Pass",B12)))</formula>
    </cfRule>
  </conditionalFormatting>
  <conditionalFormatting sqref="B17">
    <cfRule type="containsText" dxfId="136" priority="21" operator="containsText" text="Fail">
      <formula>NOT(ISERROR(SEARCH("Fail",B17)))</formula>
    </cfRule>
  </conditionalFormatting>
  <conditionalFormatting sqref="B17">
    <cfRule type="containsText" dxfId="135" priority="20" operator="containsText" text="Pass">
      <formula>NOT(ISERROR(SEARCH("Pass",B17)))</formula>
    </cfRule>
  </conditionalFormatting>
  <conditionalFormatting sqref="B22">
    <cfRule type="containsText" dxfId="134" priority="18" operator="containsText" text="Fail">
      <formula>NOT(ISERROR(SEARCH("Fail",B22)))</formula>
    </cfRule>
    <cfRule type="containsText" dxfId="133" priority="19" operator="containsText" text="Fail">
      <formula>NOT(ISERROR(SEARCH("Fail",B22)))</formula>
    </cfRule>
  </conditionalFormatting>
  <conditionalFormatting sqref="B22">
    <cfRule type="containsText" dxfId="132" priority="17" operator="containsText" text="Pass">
      <formula>NOT(ISERROR(SEARCH("Pass",B22)))</formula>
    </cfRule>
  </conditionalFormatting>
  <conditionalFormatting sqref="B24">
    <cfRule type="containsText" dxfId="131" priority="16" operator="containsText" text="Fail">
      <formula>NOT(ISERROR(SEARCH("Fail",B24)))</formula>
    </cfRule>
  </conditionalFormatting>
  <conditionalFormatting sqref="B24">
    <cfRule type="containsText" dxfId="130" priority="15" operator="containsText" text="Pass">
      <formula>NOT(ISERROR(SEARCH("Pass",B24)))</formula>
    </cfRule>
  </conditionalFormatting>
  <conditionalFormatting sqref="B30">
    <cfRule type="containsText" dxfId="129" priority="2" operator="containsText" text="Fail">
      <formula>NOT(ISERROR(SEARCH("Fail",B30)))</formula>
    </cfRule>
  </conditionalFormatting>
  <conditionalFormatting sqref="B30">
    <cfRule type="containsText" dxfId="128" priority="1" operator="containsText" text="Pass">
      <formula>NOT(ISERROR(SEARCH("Pass",B30)))</formula>
    </cfRule>
  </conditionalFormatting>
  <conditionalFormatting sqref="C29">
    <cfRule type="cellIs" dxfId="127" priority="10" operator="notBetween">
      <formula>5</formula>
      <formula>-5</formula>
    </cfRule>
  </conditionalFormatting>
  <conditionalFormatting sqref="C28">
    <cfRule type="cellIs" dxfId="126" priority="9" operator="notBetween">
      <formula>15.8365</formula>
      <formula>17.5035</formula>
    </cfRule>
  </conditionalFormatting>
  <conditionalFormatting sqref="C32">
    <cfRule type="cellIs" dxfId="125" priority="8" operator="greaterThan">
      <formula>140</formula>
    </cfRule>
  </conditionalFormatting>
  <conditionalFormatting sqref="B29">
    <cfRule type="containsText" dxfId="124" priority="7" operator="containsText" text="Fail">
      <formula>NOT(ISERROR(SEARCH("Fail",B29)))</formula>
    </cfRule>
  </conditionalFormatting>
  <conditionalFormatting sqref="B29">
    <cfRule type="containsText" dxfId="123" priority="6" operator="containsText" text="Pass">
      <formula>NOT(ISERROR(SEARCH("Pass",B29)))</formula>
    </cfRule>
  </conditionalFormatting>
  <conditionalFormatting sqref="B32">
    <cfRule type="containsText" dxfId="122" priority="5" operator="containsText" text="Fail">
      <formula>NOT(ISERROR(SEARCH("Fail",B32)))</formula>
    </cfRule>
  </conditionalFormatting>
  <conditionalFormatting sqref="B32">
    <cfRule type="containsText" dxfId="121" priority="4" operator="containsText" text="Pass">
      <formula>NOT(ISERROR(SEARCH("Pass",B32)))</formula>
    </cfRule>
  </conditionalFormatting>
  <conditionalFormatting sqref="C30">
    <cfRule type="cellIs" dxfId="120" priority="3" operator="notBetween">
      <formula>5</formula>
      <formula>-5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119" priority="37" operator="containsText" text="Fail">
      <formula>NOT(ISERROR(SEARCH("Fail",B13)))</formula>
    </cfRule>
  </conditionalFormatting>
  <conditionalFormatting sqref="C12:C13">
    <cfRule type="cellIs" dxfId="118" priority="29" operator="notBetween">
      <formula>2</formula>
      <formula>-2</formula>
    </cfRule>
  </conditionalFormatting>
  <conditionalFormatting sqref="C22">
    <cfRule type="cellIs" dxfId="117" priority="28" operator="notBetween">
      <formula>10</formula>
      <formula>-10</formula>
    </cfRule>
  </conditionalFormatting>
  <conditionalFormatting sqref="C24">
    <cfRule type="cellIs" dxfId="116" priority="27" operator="greaterThan">
      <formula>25</formula>
    </cfRule>
  </conditionalFormatting>
  <conditionalFormatting sqref="C17">
    <cfRule type="cellIs" dxfId="115" priority="25" operator="notBetween">
      <formula>2</formula>
      <formula>-2</formula>
    </cfRule>
  </conditionalFormatting>
  <conditionalFormatting sqref="B12">
    <cfRule type="containsText" dxfId="114" priority="23" operator="containsText" text="Fail">
      <formula>NOT(ISERROR(SEARCH("Fail",B12)))</formula>
    </cfRule>
  </conditionalFormatting>
  <conditionalFormatting sqref="B12">
    <cfRule type="containsText" dxfId="113" priority="22" operator="containsText" text="Pass">
      <formula>NOT(ISERROR(SEARCH("Pass",B12)))</formula>
    </cfRule>
  </conditionalFormatting>
  <conditionalFormatting sqref="B17">
    <cfRule type="containsText" dxfId="112" priority="21" operator="containsText" text="Fail">
      <formula>NOT(ISERROR(SEARCH("Fail",B17)))</formula>
    </cfRule>
  </conditionalFormatting>
  <conditionalFormatting sqref="B17">
    <cfRule type="containsText" dxfId="111" priority="20" operator="containsText" text="Pass">
      <formula>NOT(ISERROR(SEARCH("Pass",B17)))</formula>
    </cfRule>
  </conditionalFormatting>
  <conditionalFormatting sqref="B22">
    <cfRule type="containsText" dxfId="110" priority="18" operator="containsText" text="Fail">
      <formula>NOT(ISERROR(SEARCH("Fail",B22)))</formula>
    </cfRule>
    <cfRule type="containsText" dxfId="109" priority="19" operator="containsText" text="Fail">
      <formula>NOT(ISERROR(SEARCH("Fail",B22)))</formula>
    </cfRule>
  </conditionalFormatting>
  <conditionalFormatting sqref="B22">
    <cfRule type="containsText" dxfId="108" priority="17" operator="containsText" text="Pass">
      <formula>NOT(ISERROR(SEARCH("Pass",B22)))</formula>
    </cfRule>
  </conditionalFormatting>
  <conditionalFormatting sqref="B24">
    <cfRule type="containsText" dxfId="107" priority="16" operator="containsText" text="Fail">
      <formula>NOT(ISERROR(SEARCH("Fail",B24)))</formula>
    </cfRule>
  </conditionalFormatting>
  <conditionalFormatting sqref="B24">
    <cfRule type="containsText" dxfId="106" priority="15" operator="containsText" text="Pass">
      <formula>NOT(ISERROR(SEARCH("Pass",B24)))</formula>
    </cfRule>
  </conditionalFormatting>
  <conditionalFormatting sqref="B30">
    <cfRule type="containsText" dxfId="105" priority="2" operator="containsText" text="Fail">
      <formula>NOT(ISERROR(SEARCH("Fail",B30)))</formula>
    </cfRule>
  </conditionalFormatting>
  <conditionalFormatting sqref="B30">
    <cfRule type="containsText" dxfId="104" priority="1" operator="containsText" text="Pass">
      <formula>NOT(ISERROR(SEARCH("Pass",B30)))</formula>
    </cfRule>
  </conditionalFormatting>
  <conditionalFormatting sqref="C29">
    <cfRule type="cellIs" dxfId="103" priority="10" operator="notBetween">
      <formula>5</formula>
      <formula>-5</formula>
    </cfRule>
  </conditionalFormatting>
  <conditionalFormatting sqref="C28">
    <cfRule type="cellIs" dxfId="102" priority="9" operator="notBetween">
      <formula>15.8365</formula>
      <formula>17.5035</formula>
    </cfRule>
  </conditionalFormatting>
  <conditionalFormatting sqref="C32">
    <cfRule type="cellIs" dxfId="101" priority="8" operator="greaterThan">
      <formula>140</formula>
    </cfRule>
  </conditionalFormatting>
  <conditionalFormatting sqref="B29">
    <cfRule type="containsText" dxfId="100" priority="7" operator="containsText" text="Fail">
      <formula>NOT(ISERROR(SEARCH("Fail",B29)))</formula>
    </cfRule>
  </conditionalFormatting>
  <conditionalFormatting sqref="B29">
    <cfRule type="containsText" dxfId="99" priority="6" operator="containsText" text="Pass">
      <formula>NOT(ISERROR(SEARCH("Pass",B29)))</formula>
    </cfRule>
  </conditionalFormatting>
  <conditionalFormatting sqref="B32">
    <cfRule type="containsText" dxfId="98" priority="5" operator="containsText" text="Fail">
      <formula>NOT(ISERROR(SEARCH("Fail",B32)))</formula>
    </cfRule>
  </conditionalFormatting>
  <conditionalFormatting sqref="B32">
    <cfRule type="containsText" dxfId="97" priority="4" operator="containsText" text="Pass">
      <formula>NOT(ISERROR(SEARCH("Pass",B32)))</formula>
    </cfRule>
  </conditionalFormatting>
  <conditionalFormatting sqref="C30">
    <cfRule type="cellIs" dxfId="96" priority="3" operator="notBetween">
      <formula>5</formula>
      <formula>-5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95" priority="37" operator="containsText" text="Fail">
      <formula>NOT(ISERROR(SEARCH("Fail",B13)))</formula>
    </cfRule>
  </conditionalFormatting>
  <conditionalFormatting sqref="C12:C13">
    <cfRule type="cellIs" dxfId="94" priority="29" operator="notBetween">
      <formula>2</formula>
      <formula>-2</formula>
    </cfRule>
  </conditionalFormatting>
  <conditionalFormatting sqref="C22">
    <cfRule type="cellIs" dxfId="93" priority="28" operator="notBetween">
      <formula>10</formula>
      <formula>-10</formula>
    </cfRule>
  </conditionalFormatting>
  <conditionalFormatting sqref="C24">
    <cfRule type="cellIs" dxfId="92" priority="27" operator="greaterThan">
      <formula>25</formula>
    </cfRule>
  </conditionalFormatting>
  <conditionalFormatting sqref="C17">
    <cfRule type="cellIs" dxfId="91" priority="25" operator="notBetween">
      <formula>2</formula>
      <formula>-2</formula>
    </cfRule>
  </conditionalFormatting>
  <conditionalFormatting sqref="B12">
    <cfRule type="containsText" dxfId="90" priority="23" operator="containsText" text="Fail">
      <formula>NOT(ISERROR(SEARCH("Fail",B12)))</formula>
    </cfRule>
  </conditionalFormatting>
  <conditionalFormatting sqref="B12">
    <cfRule type="containsText" dxfId="89" priority="22" operator="containsText" text="Pass">
      <formula>NOT(ISERROR(SEARCH("Pass",B12)))</formula>
    </cfRule>
  </conditionalFormatting>
  <conditionalFormatting sqref="B17">
    <cfRule type="containsText" dxfId="88" priority="21" operator="containsText" text="Fail">
      <formula>NOT(ISERROR(SEARCH("Fail",B17)))</formula>
    </cfRule>
  </conditionalFormatting>
  <conditionalFormatting sqref="B17">
    <cfRule type="containsText" dxfId="87" priority="20" operator="containsText" text="Pass">
      <formula>NOT(ISERROR(SEARCH("Pass",B17)))</formula>
    </cfRule>
  </conditionalFormatting>
  <conditionalFormatting sqref="B22">
    <cfRule type="containsText" dxfId="86" priority="18" operator="containsText" text="Fail">
      <formula>NOT(ISERROR(SEARCH("Fail",B22)))</formula>
    </cfRule>
    <cfRule type="containsText" dxfId="85" priority="19" operator="containsText" text="Fail">
      <formula>NOT(ISERROR(SEARCH("Fail",B22)))</formula>
    </cfRule>
  </conditionalFormatting>
  <conditionalFormatting sqref="B22">
    <cfRule type="containsText" dxfId="84" priority="17" operator="containsText" text="Pass">
      <formula>NOT(ISERROR(SEARCH("Pass",B22)))</formula>
    </cfRule>
  </conditionalFormatting>
  <conditionalFormatting sqref="B24">
    <cfRule type="containsText" dxfId="83" priority="16" operator="containsText" text="Fail">
      <formula>NOT(ISERROR(SEARCH("Fail",B24)))</formula>
    </cfRule>
  </conditionalFormatting>
  <conditionalFormatting sqref="B24">
    <cfRule type="containsText" dxfId="82" priority="15" operator="containsText" text="Pass">
      <formula>NOT(ISERROR(SEARCH("Pass",B24)))</formula>
    </cfRule>
  </conditionalFormatting>
  <conditionalFormatting sqref="B30">
    <cfRule type="containsText" dxfId="81" priority="2" operator="containsText" text="Fail">
      <formula>NOT(ISERROR(SEARCH("Fail",B30)))</formula>
    </cfRule>
  </conditionalFormatting>
  <conditionalFormatting sqref="B30">
    <cfRule type="containsText" dxfId="80" priority="1" operator="containsText" text="Pass">
      <formula>NOT(ISERROR(SEARCH("Pass",B30)))</formula>
    </cfRule>
  </conditionalFormatting>
  <conditionalFormatting sqref="C29">
    <cfRule type="cellIs" dxfId="79" priority="10" operator="notBetween">
      <formula>5</formula>
      <formula>-5</formula>
    </cfRule>
  </conditionalFormatting>
  <conditionalFormatting sqref="C28">
    <cfRule type="cellIs" dxfId="78" priority="9" operator="notBetween">
      <formula>15.8365</formula>
      <formula>17.5035</formula>
    </cfRule>
  </conditionalFormatting>
  <conditionalFormatting sqref="C32">
    <cfRule type="cellIs" dxfId="77" priority="8" operator="greaterThan">
      <formula>140</formula>
    </cfRule>
  </conditionalFormatting>
  <conditionalFormatting sqref="B29">
    <cfRule type="containsText" dxfId="76" priority="7" operator="containsText" text="Fail">
      <formula>NOT(ISERROR(SEARCH("Fail",B29)))</formula>
    </cfRule>
  </conditionalFormatting>
  <conditionalFormatting sqref="B29">
    <cfRule type="containsText" dxfId="75" priority="6" operator="containsText" text="Pass">
      <formula>NOT(ISERROR(SEARCH("Pass",B29)))</formula>
    </cfRule>
  </conditionalFormatting>
  <conditionalFormatting sqref="B32">
    <cfRule type="containsText" dxfId="74" priority="5" operator="containsText" text="Fail">
      <formula>NOT(ISERROR(SEARCH("Fail",B32)))</formula>
    </cfRule>
  </conditionalFormatting>
  <conditionalFormatting sqref="B32">
    <cfRule type="containsText" dxfId="73" priority="4" operator="containsText" text="Pass">
      <formula>NOT(ISERROR(SEARCH("Pass",B32)))</formula>
    </cfRule>
  </conditionalFormatting>
  <conditionalFormatting sqref="C30">
    <cfRule type="cellIs" dxfId="72" priority="3" operator="notBetween">
      <formula>5</formula>
      <formula>-5</formula>
    </cfRule>
  </conditionalFormatting>
  <dataValidations count="2">
    <dataValidation type="custom" allowBlank="1" showInputMessage="1" showErrorMessage="1" sqref="B29:C30 B32 C12 B12 C17 B17 C22 B22 B24">
      <formula1>"5*5"</formula1>
    </dataValidation>
    <dataValidation type="custom" allowBlank="1" showInputMessage="1" showErrorMessage="1" sqref="C2">
      <formula1>500000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71" priority="37" operator="containsText" text="Fail">
      <formula>NOT(ISERROR(SEARCH("Fail",B13)))</formula>
    </cfRule>
  </conditionalFormatting>
  <conditionalFormatting sqref="C12:C13">
    <cfRule type="cellIs" dxfId="70" priority="29" operator="notBetween">
      <formula>2</formula>
      <formula>-2</formula>
    </cfRule>
  </conditionalFormatting>
  <conditionalFormatting sqref="C22">
    <cfRule type="cellIs" dxfId="69" priority="28" operator="notBetween">
      <formula>10</formula>
      <formula>-10</formula>
    </cfRule>
  </conditionalFormatting>
  <conditionalFormatting sqref="C24">
    <cfRule type="cellIs" dxfId="68" priority="27" operator="greaterThan">
      <formula>25</formula>
    </cfRule>
  </conditionalFormatting>
  <conditionalFormatting sqref="C17">
    <cfRule type="cellIs" dxfId="67" priority="25" operator="notBetween">
      <formula>2</formula>
      <formula>-2</formula>
    </cfRule>
  </conditionalFormatting>
  <conditionalFormatting sqref="B12">
    <cfRule type="containsText" dxfId="66" priority="23" operator="containsText" text="Fail">
      <formula>NOT(ISERROR(SEARCH("Fail",B12)))</formula>
    </cfRule>
  </conditionalFormatting>
  <conditionalFormatting sqref="B12">
    <cfRule type="containsText" dxfId="65" priority="22" operator="containsText" text="Pass">
      <formula>NOT(ISERROR(SEARCH("Pass",B12)))</formula>
    </cfRule>
  </conditionalFormatting>
  <conditionalFormatting sqref="B17">
    <cfRule type="containsText" dxfId="64" priority="21" operator="containsText" text="Fail">
      <formula>NOT(ISERROR(SEARCH("Fail",B17)))</formula>
    </cfRule>
  </conditionalFormatting>
  <conditionalFormatting sqref="B17">
    <cfRule type="containsText" dxfId="63" priority="20" operator="containsText" text="Pass">
      <formula>NOT(ISERROR(SEARCH("Pass",B17)))</formula>
    </cfRule>
  </conditionalFormatting>
  <conditionalFormatting sqref="B22">
    <cfRule type="containsText" dxfId="62" priority="18" operator="containsText" text="Fail">
      <formula>NOT(ISERROR(SEARCH("Fail",B22)))</formula>
    </cfRule>
    <cfRule type="containsText" dxfId="61" priority="19" operator="containsText" text="Fail">
      <formula>NOT(ISERROR(SEARCH("Fail",B22)))</formula>
    </cfRule>
  </conditionalFormatting>
  <conditionalFormatting sqref="B22">
    <cfRule type="containsText" dxfId="60" priority="17" operator="containsText" text="Pass">
      <formula>NOT(ISERROR(SEARCH("Pass",B22)))</formula>
    </cfRule>
  </conditionalFormatting>
  <conditionalFormatting sqref="B24">
    <cfRule type="containsText" dxfId="59" priority="16" operator="containsText" text="Fail">
      <formula>NOT(ISERROR(SEARCH("Fail",B24)))</formula>
    </cfRule>
  </conditionalFormatting>
  <conditionalFormatting sqref="B24">
    <cfRule type="containsText" dxfId="58" priority="15" operator="containsText" text="Pass">
      <formula>NOT(ISERROR(SEARCH("Pass",B24)))</formula>
    </cfRule>
  </conditionalFormatting>
  <conditionalFormatting sqref="B30">
    <cfRule type="containsText" dxfId="57" priority="2" operator="containsText" text="Fail">
      <formula>NOT(ISERROR(SEARCH("Fail",B30)))</formula>
    </cfRule>
  </conditionalFormatting>
  <conditionalFormatting sqref="B30">
    <cfRule type="containsText" dxfId="56" priority="1" operator="containsText" text="Pass">
      <formula>NOT(ISERROR(SEARCH("Pass",B30)))</formula>
    </cfRule>
  </conditionalFormatting>
  <conditionalFormatting sqref="C29">
    <cfRule type="cellIs" dxfId="55" priority="10" operator="notBetween">
      <formula>5</formula>
      <formula>-5</formula>
    </cfRule>
  </conditionalFormatting>
  <conditionalFormatting sqref="C28">
    <cfRule type="cellIs" dxfId="54" priority="9" operator="notBetween">
      <formula>15.8365</formula>
      <formula>17.5035</formula>
    </cfRule>
  </conditionalFormatting>
  <conditionalFormatting sqref="C32">
    <cfRule type="cellIs" dxfId="53" priority="8" operator="greaterThan">
      <formula>140</formula>
    </cfRule>
  </conditionalFormatting>
  <conditionalFormatting sqref="B29">
    <cfRule type="containsText" dxfId="52" priority="7" operator="containsText" text="Fail">
      <formula>NOT(ISERROR(SEARCH("Fail",B29)))</formula>
    </cfRule>
  </conditionalFormatting>
  <conditionalFormatting sqref="B29">
    <cfRule type="containsText" dxfId="51" priority="6" operator="containsText" text="Pass">
      <formula>NOT(ISERROR(SEARCH("Pass",B29)))</formula>
    </cfRule>
  </conditionalFormatting>
  <conditionalFormatting sqref="B32">
    <cfRule type="containsText" dxfId="50" priority="5" operator="containsText" text="Fail">
      <formula>NOT(ISERROR(SEARCH("Fail",B32)))</formula>
    </cfRule>
  </conditionalFormatting>
  <conditionalFormatting sqref="B32">
    <cfRule type="containsText" dxfId="49" priority="4" operator="containsText" text="Pass">
      <formula>NOT(ISERROR(SEARCH("Pass",B32)))</formula>
    </cfRule>
  </conditionalFormatting>
  <conditionalFormatting sqref="C30">
    <cfRule type="cellIs" dxfId="48" priority="3" operator="notBetween">
      <formula>5</formula>
      <formula>-5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45"/>
  <sheetViews>
    <sheetView zoomScaleNormal="100" workbookViewId="0">
      <selection activeCell="G13" sqref="G1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47" priority="37" operator="containsText" text="Fail">
      <formula>NOT(ISERROR(SEARCH("Fail",B13)))</formula>
    </cfRule>
  </conditionalFormatting>
  <conditionalFormatting sqref="C12:C13">
    <cfRule type="cellIs" dxfId="46" priority="29" operator="notBetween">
      <formula>2</formula>
      <formula>-2</formula>
    </cfRule>
  </conditionalFormatting>
  <conditionalFormatting sqref="C22">
    <cfRule type="cellIs" dxfId="45" priority="28" operator="notBetween">
      <formula>10</formula>
      <formula>-10</formula>
    </cfRule>
  </conditionalFormatting>
  <conditionalFormatting sqref="C24">
    <cfRule type="cellIs" dxfId="44" priority="27" operator="greaterThan">
      <formula>25</formula>
    </cfRule>
  </conditionalFormatting>
  <conditionalFormatting sqref="C17">
    <cfRule type="cellIs" dxfId="43" priority="25" operator="notBetween">
      <formula>2</formula>
      <formula>-2</formula>
    </cfRule>
  </conditionalFormatting>
  <conditionalFormatting sqref="B12">
    <cfRule type="containsText" dxfId="42" priority="23" operator="containsText" text="Fail">
      <formula>NOT(ISERROR(SEARCH("Fail",B12)))</formula>
    </cfRule>
  </conditionalFormatting>
  <conditionalFormatting sqref="B12">
    <cfRule type="containsText" dxfId="41" priority="22" operator="containsText" text="Pass">
      <formula>NOT(ISERROR(SEARCH("Pass",B12)))</formula>
    </cfRule>
  </conditionalFormatting>
  <conditionalFormatting sqref="B17">
    <cfRule type="containsText" dxfId="40" priority="21" operator="containsText" text="Fail">
      <formula>NOT(ISERROR(SEARCH("Fail",B17)))</formula>
    </cfRule>
  </conditionalFormatting>
  <conditionalFormatting sqref="B17">
    <cfRule type="containsText" dxfId="39" priority="20" operator="containsText" text="Pass">
      <formula>NOT(ISERROR(SEARCH("Pass",B17)))</formula>
    </cfRule>
  </conditionalFormatting>
  <conditionalFormatting sqref="B22">
    <cfRule type="containsText" dxfId="38" priority="18" operator="containsText" text="Fail">
      <formula>NOT(ISERROR(SEARCH("Fail",B22)))</formula>
    </cfRule>
    <cfRule type="containsText" dxfId="37" priority="19" operator="containsText" text="Fail">
      <formula>NOT(ISERROR(SEARCH("Fail",B22)))</formula>
    </cfRule>
  </conditionalFormatting>
  <conditionalFormatting sqref="B22">
    <cfRule type="containsText" dxfId="36" priority="17" operator="containsText" text="Pass">
      <formula>NOT(ISERROR(SEARCH("Pass",B22)))</formula>
    </cfRule>
  </conditionalFormatting>
  <conditionalFormatting sqref="B24">
    <cfRule type="containsText" dxfId="35" priority="16" operator="containsText" text="Fail">
      <formula>NOT(ISERROR(SEARCH("Fail",B24)))</formula>
    </cfRule>
  </conditionalFormatting>
  <conditionalFormatting sqref="B24">
    <cfRule type="containsText" dxfId="34" priority="15" operator="containsText" text="Pass">
      <formula>NOT(ISERROR(SEARCH("Pass",B24)))</formula>
    </cfRule>
  </conditionalFormatting>
  <conditionalFormatting sqref="B30">
    <cfRule type="containsText" dxfId="33" priority="2" operator="containsText" text="Fail">
      <formula>NOT(ISERROR(SEARCH("Fail",B30)))</formula>
    </cfRule>
  </conditionalFormatting>
  <conditionalFormatting sqref="B30">
    <cfRule type="containsText" dxfId="32" priority="1" operator="containsText" text="Pass">
      <formula>NOT(ISERROR(SEARCH("Pass",B30)))</formula>
    </cfRule>
  </conditionalFormatting>
  <conditionalFormatting sqref="C29">
    <cfRule type="cellIs" dxfId="31" priority="10" operator="notBetween">
      <formula>5</formula>
      <formula>-5</formula>
    </cfRule>
  </conditionalFormatting>
  <conditionalFormatting sqref="C28">
    <cfRule type="cellIs" dxfId="30" priority="9" operator="notBetween">
      <formula>15.8365</formula>
      <formula>17.5035</formula>
    </cfRule>
  </conditionalFormatting>
  <conditionalFormatting sqref="C32">
    <cfRule type="cellIs" dxfId="29" priority="8" operator="greaterThan">
      <formula>140</formula>
    </cfRule>
  </conditionalFormatting>
  <conditionalFormatting sqref="B29">
    <cfRule type="containsText" dxfId="28" priority="7" operator="containsText" text="Fail">
      <formula>NOT(ISERROR(SEARCH("Fail",B29)))</formula>
    </cfRule>
  </conditionalFormatting>
  <conditionalFormatting sqref="B29">
    <cfRule type="containsText" dxfId="27" priority="6" operator="containsText" text="Pass">
      <formula>NOT(ISERROR(SEARCH("Pass",B29)))</formula>
    </cfRule>
  </conditionalFormatting>
  <conditionalFormatting sqref="B32">
    <cfRule type="containsText" dxfId="26" priority="5" operator="containsText" text="Fail">
      <formula>NOT(ISERROR(SEARCH("Fail",B32)))</formula>
    </cfRule>
  </conditionalFormatting>
  <conditionalFormatting sqref="B32">
    <cfRule type="containsText" dxfId="25" priority="4" operator="containsText" text="Pass">
      <formula>NOT(ISERROR(SEARCH("Pass",B32)))</formula>
    </cfRule>
  </conditionalFormatting>
  <conditionalFormatting sqref="C30">
    <cfRule type="cellIs" dxfId="24" priority="3" operator="notBetween">
      <formula>5</formula>
      <formula>-5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44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45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23" priority="37" operator="containsText" text="Fail">
      <formula>NOT(ISERROR(SEARCH("Fail",B13)))</formula>
    </cfRule>
  </conditionalFormatting>
  <conditionalFormatting sqref="C12:C13">
    <cfRule type="cellIs" dxfId="22" priority="29" operator="notBetween">
      <formula>2</formula>
      <formula>-2</formula>
    </cfRule>
  </conditionalFormatting>
  <conditionalFormatting sqref="C22">
    <cfRule type="cellIs" dxfId="21" priority="28" operator="notBetween">
      <formula>10</formula>
      <formula>-10</formula>
    </cfRule>
  </conditionalFormatting>
  <conditionalFormatting sqref="C24">
    <cfRule type="cellIs" dxfId="20" priority="27" operator="greaterThan">
      <formula>25</formula>
    </cfRule>
  </conditionalFormatting>
  <conditionalFormatting sqref="C17">
    <cfRule type="cellIs" dxfId="19" priority="25" operator="notBetween">
      <formula>2</formula>
      <formula>-2</formula>
    </cfRule>
  </conditionalFormatting>
  <conditionalFormatting sqref="B12">
    <cfRule type="containsText" dxfId="18" priority="23" operator="containsText" text="Fail">
      <formula>NOT(ISERROR(SEARCH("Fail",B12)))</formula>
    </cfRule>
  </conditionalFormatting>
  <conditionalFormatting sqref="B12">
    <cfRule type="containsText" dxfId="17" priority="22" operator="containsText" text="Pass">
      <formula>NOT(ISERROR(SEARCH("Pass",B12)))</formula>
    </cfRule>
  </conditionalFormatting>
  <conditionalFormatting sqref="B17">
    <cfRule type="containsText" dxfId="16" priority="21" operator="containsText" text="Fail">
      <formula>NOT(ISERROR(SEARCH("Fail",B17)))</formula>
    </cfRule>
  </conditionalFormatting>
  <conditionalFormatting sqref="B17">
    <cfRule type="containsText" dxfId="15" priority="20" operator="containsText" text="Pass">
      <formula>NOT(ISERROR(SEARCH("Pass",B17)))</formula>
    </cfRule>
  </conditionalFormatting>
  <conditionalFormatting sqref="B22">
    <cfRule type="containsText" dxfId="14" priority="18" operator="containsText" text="Fail">
      <formula>NOT(ISERROR(SEARCH("Fail",B22)))</formula>
    </cfRule>
    <cfRule type="containsText" dxfId="13" priority="19" operator="containsText" text="Fail">
      <formula>NOT(ISERROR(SEARCH("Fail",B22)))</formula>
    </cfRule>
  </conditionalFormatting>
  <conditionalFormatting sqref="B22">
    <cfRule type="containsText" dxfId="12" priority="17" operator="containsText" text="Pass">
      <formula>NOT(ISERROR(SEARCH("Pass",B22)))</formula>
    </cfRule>
  </conditionalFormatting>
  <conditionalFormatting sqref="B24">
    <cfRule type="containsText" dxfId="11" priority="16" operator="containsText" text="Fail">
      <formula>NOT(ISERROR(SEARCH("Fail",B24)))</formula>
    </cfRule>
  </conditionalFormatting>
  <conditionalFormatting sqref="B24">
    <cfRule type="containsText" dxfId="10" priority="15" operator="containsText" text="Pass">
      <formula>NOT(ISERROR(SEARCH("Pass",B24)))</formula>
    </cfRule>
  </conditionalFormatting>
  <conditionalFormatting sqref="B30">
    <cfRule type="containsText" dxfId="9" priority="2" operator="containsText" text="Fail">
      <formula>NOT(ISERROR(SEARCH("Fail",B30)))</formula>
    </cfRule>
  </conditionalFormatting>
  <conditionalFormatting sqref="B30">
    <cfRule type="containsText" dxfId="8" priority="1" operator="containsText" text="Pass">
      <formula>NOT(ISERROR(SEARCH("Pass",B30)))</formula>
    </cfRule>
  </conditionalFormatting>
  <conditionalFormatting sqref="C29">
    <cfRule type="cellIs" dxfId="7" priority="10" operator="notBetween">
      <formula>5</formula>
      <formula>-5</formula>
    </cfRule>
  </conditionalFormatting>
  <conditionalFormatting sqref="C28">
    <cfRule type="cellIs" dxfId="6" priority="9" operator="notBetween">
      <formula>15.8365</formula>
      <formula>17.5035</formula>
    </cfRule>
  </conditionalFormatting>
  <conditionalFormatting sqref="C32">
    <cfRule type="cellIs" dxfId="5" priority="8" operator="greaterThan">
      <formula>140</formula>
    </cfRule>
  </conditionalFormatting>
  <conditionalFormatting sqref="B29">
    <cfRule type="containsText" dxfId="4" priority="7" operator="containsText" text="Fail">
      <formula>NOT(ISERROR(SEARCH("Fail",B29)))</formula>
    </cfRule>
  </conditionalFormatting>
  <conditionalFormatting sqref="B29">
    <cfRule type="containsText" dxfId="3" priority="6" operator="containsText" text="Pass">
      <formula>NOT(ISERROR(SEARCH("Pass",B29)))</formula>
    </cfRule>
  </conditionalFormatting>
  <conditionalFormatting sqref="B32">
    <cfRule type="containsText" dxfId="2" priority="5" operator="containsText" text="Fail">
      <formula>NOT(ISERROR(SEARCH("Fail",B32)))</formula>
    </cfRule>
  </conditionalFormatting>
  <conditionalFormatting sqref="B32">
    <cfRule type="containsText" dxfId="1" priority="4" operator="containsText" text="Pass">
      <formula>NOT(ISERROR(SEARCH("Pass",B32)))</formula>
    </cfRule>
  </conditionalFormatting>
  <conditionalFormatting sqref="C30">
    <cfRule type="cellIs" dxfId="0" priority="3" operator="notBetween">
      <formula>5</formula>
      <formula>-5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44"/>
  <sheetViews>
    <sheetView view="pageLayout" zoomScaleNormal="100" workbookViewId="0">
      <selection activeCell="G42" sqref="G42"/>
    </sheetView>
  </sheetViews>
  <sheetFormatPr defaultRowHeight="15.6" x14ac:dyDescent="0.3"/>
  <cols>
    <col min="3" max="3" width="10.3984375" bestFit="1" customWidth="1"/>
    <col min="5" max="5" width="9.09765625" customWidth="1"/>
    <col min="6" max="6" width="9.19921875" customWidth="1"/>
  </cols>
  <sheetData>
    <row r="1" spans="1:14" ht="18" x14ac:dyDescent="0.35">
      <c r="A1" s="2"/>
      <c r="B1" s="2"/>
      <c r="C1" s="3" t="s">
        <v>20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3.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3.5" customHeight="1" x14ac:dyDescent="0.3">
      <c r="A4" s="2"/>
      <c r="B4" s="71"/>
      <c r="C4" s="71"/>
      <c r="D4" s="2" t="s">
        <v>2</v>
      </c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3.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5"/>
      <c r="J5" s="2"/>
      <c r="K5" s="2"/>
      <c r="L5" s="2"/>
      <c r="M5" s="2"/>
      <c r="N5" s="2"/>
    </row>
    <row r="6" spans="1:14" ht="13.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5"/>
      <c r="J6" s="2"/>
      <c r="K6" s="2"/>
      <c r="L6" s="2"/>
      <c r="M6" s="2"/>
      <c r="N6" s="2"/>
    </row>
    <row r="7" spans="1:14" ht="13.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5"/>
      <c r="J7" s="45"/>
      <c r="K7" s="2"/>
      <c r="L7" s="2"/>
      <c r="M7" s="2"/>
      <c r="N7" s="2"/>
    </row>
    <row r="8" spans="1:14" ht="14.25" customHeight="1" x14ac:dyDescent="0.3">
      <c r="A8" s="2"/>
      <c r="B8" s="2"/>
      <c r="C8" s="13" t="s">
        <v>5</v>
      </c>
      <c r="D8" s="2"/>
      <c r="E8" s="2"/>
      <c r="G8" s="13" t="s">
        <v>6</v>
      </c>
      <c r="H8" s="2"/>
      <c r="I8" s="5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10</v>
      </c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F10" s="2"/>
      <c r="G10" s="14"/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F11" s="2"/>
      <c r="G11" s="14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F12" s="2"/>
      <c r="G12" s="16" t="str">
        <f>IF(G11,(G10-G11)," ")</f>
        <v xml:space="preserve"> </v>
      </c>
      <c r="H12" s="15" t="str">
        <f>IF(G11,IF(ABS(G12)&lt;=2,"Pass","Fail")," ")</f>
        <v xml:space="preserve"> </v>
      </c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2"/>
      <c r="E14" s="18" t="s">
        <v>8</v>
      </c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B15" s="19"/>
      <c r="C15" s="14"/>
      <c r="E15" s="15" t="s">
        <v>23</v>
      </c>
      <c r="G15" s="14"/>
      <c r="H15" s="20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B16" s="19"/>
      <c r="C16" s="14"/>
      <c r="E16" s="15" t="s">
        <v>11</v>
      </c>
      <c r="G16" s="14"/>
      <c r="H16" s="20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IF(C16,IF(ABS(C17)&lt;=10,"Pass","Fail")," ")</f>
        <v xml:space="preserve"> </v>
      </c>
      <c r="C17" s="16" t="str">
        <f>IF(C16,(C15-C16)," ")</f>
        <v xml:space="preserve"> </v>
      </c>
      <c r="E17" s="15" t="s">
        <v>28</v>
      </c>
      <c r="G17" s="16" t="str">
        <f>IF(G16,(G15-G16)," ")</f>
        <v xml:space="preserve"> </v>
      </c>
      <c r="H17" s="15" t="str">
        <f>IF(G16,IF(ABS(G17)&lt;=10,"Pass","Fail")," ")</f>
        <v xml:space="preserve"> </v>
      </c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2"/>
      <c r="B19" s="11"/>
      <c r="D19" s="6"/>
      <c r="E19" s="21" t="s">
        <v>32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C20" s="14"/>
      <c r="D20" s="2"/>
      <c r="E20" s="15" t="s">
        <v>33</v>
      </c>
      <c r="F20" s="2"/>
      <c r="G20" s="14"/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C21" s="14"/>
      <c r="D21" s="2"/>
      <c r="E21" s="15" t="s">
        <v>11</v>
      </c>
      <c r="F21" s="2"/>
      <c r="G21" s="14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D22" s="2"/>
      <c r="E22" s="15" t="s">
        <v>28</v>
      </c>
      <c r="F22" s="2"/>
      <c r="G22" s="16" t="str">
        <f>IF(G21,(G20-G21)," ")</f>
        <v xml:space="preserve"> </v>
      </c>
      <c r="H22" s="15" t="str">
        <f>IF(G21,IF(ABS(G22)&lt;=10,"Pass","Fail")," ")</f>
        <v xml:space="preserve"> </v>
      </c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15"/>
      <c r="C23" s="16"/>
      <c r="D23" s="2"/>
      <c r="E23" s="15"/>
      <c r="F23" s="2"/>
      <c r="G23" s="16"/>
      <c r="H23" s="15"/>
      <c r="I23" s="2"/>
      <c r="J23" s="2"/>
      <c r="K23" s="2"/>
      <c r="L23" s="2"/>
      <c r="M23" s="2"/>
      <c r="N23" s="2"/>
    </row>
    <row r="24" spans="1:14" ht="14.25" customHeight="1" x14ac:dyDescent="0.3">
      <c r="A24" s="2"/>
      <c r="B24" s="11"/>
      <c r="D24" s="6"/>
      <c r="E24" s="21" t="s">
        <v>34</v>
      </c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A25" s="2"/>
      <c r="C25" s="14"/>
      <c r="D25" s="2"/>
      <c r="E25" s="12" t="s">
        <v>35</v>
      </c>
      <c r="F25" s="2"/>
      <c r="G25" s="14"/>
      <c r="I25" s="2"/>
      <c r="J25" s="2"/>
      <c r="K25" s="2"/>
      <c r="L25" s="2"/>
      <c r="M25" s="2"/>
      <c r="N25" s="2"/>
    </row>
    <row r="26" spans="1:14" ht="14.25" customHeight="1" x14ac:dyDescent="0.3">
      <c r="A26" s="2"/>
      <c r="C26" s="14"/>
      <c r="D26" s="2"/>
      <c r="E26" s="12" t="s">
        <v>7</v>
      </c>
      <c r="F26" s="2"/>
      <c r="G26" s="14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5" t="str">
        <f>IF(C26,IF(ABS(C27)&lt;=2,"Pass","Fail")," ")</f>
        <v xml:space="preserve"> </v>
      </c>
      <c r="C27" s="16" t="str">
        <f>IF(C26,(C25-C26)," ")</f>
        <v xml:space="preserve"> </v>
      </c>
      <c r="D27" s="2"/>
      <c r="E27" s="12" t="s">
        <v>29</v>
      </c>
      <c r="F27" s="2"/>
      <c r="G27" s="16" t="str">
        <f>IF(G26,(G25-G26)," ")</f>
        <v xml:space="preserve"> </v>
      </c>
      <c r="H27" s="15" t="str">
        <f>IF(G26,IF(ABS(G27)&lt;=2,"Pass","Fail")," ")</f>
        <v xml:space="preserve"> </v>
      </c>
      <c r="I27" s="2"/>
      <c r="J27" s="2"/>
      <c r="K27" s="2"/>
      <c r="L27" s="2"/>
      <c r="M27" s="2"/>
      <c r="N27" s="2"/>
    </row>
    <row r="28" spans="1:14" ht="9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1"/>
      <c r="D29" s="6"/>
      <c r="E29" s="21" t="s">
        <v>9</v>
      </c>
      <c r="F29" s="2"/>
      <c r="G29" s="2"/>
      <c r="H29" s="2"/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C30" s="14"/>
      <c r="D30" s="2"/>
      <c r="E30" s="12" t="s">
        <v>22</v>
      </c>
      <c r="F30" s="2"/>
      <c r="G30" s="14"/>
      <c r="I30" s="2"/>
      <c r="J30" s="2"/>
      <c r="K30" s="2"/>
      <c r="L30" s="2"/>
      <c r="M30" s="2"/>
      <c r="N30" s="2"/>
    </row>
    <row r="31" spans="1:14" ht="14.25" customHeight="1" x14ac:dyDescent="0.3">
      <c r="A31" s="2"/>
      <c r="C31" s="14"/>
      <c r="D31" s="2"/>
      <c r="E31" s="12" t="s">
        <v>7</v>
      </c>
      <c r="F31" s="2"/>
      <c r="G31" s="14"/>
      <c r="I31" s="2"/>
      <c r="J31" s="2"/>
      <c r="K31" s="2"/>
      <c r="L31" s="2"/>
      <c r="M31" s="2"/>
      <c r="N31" s="2"/>
    </row>
    <row r="32" spans="1:14" ht="14.25" customHeight="1" x14ac:dyDescent="0.3">
      <c r="A32" s="2"/>
      <c r="B32" s="15" t="str">
        <f>IF(C31,IF(ABS(C32)&lt;=2,"Pass","Fail")," ")</f>
        <v xml:space="preserve"> </v>
      </c>
      <c r="C32" s="16" t="str">
        <f>IF(C31,(C30-C31)," ")</f>
        <v xml:space="preserve"> </v>
      </c>
      <c r="D32" s="2"/>
      <c r="E32" s="12" t="s">
        <v>29</v>
      </c>
      <c r="F32" s="2"/>
      <c r="G32" s="16" t="str">
        <f>IF(G31,(G30-G31)," ")</f>
        <v xml:space="preserve"> </v>
      </c>
      <c r="H32" s="15" t="str">
        <f>IF(G31,IF(ABS(G32)&lt;=2,"Pass","Fail")," ")</f>
        <v xml:space="preserve"> </v>
      </c>
      <c r="I32" s="2"/>
      <c r="J32" s="2"/>
      <c r="K32" s="2"/>
      <c r="L32" s="2"/>
      <c r="M32" s="2"/>
      <c r="N32" s="2"/>
    </row>
    <row r="33" spans="1:14" ht="9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4.25" customHeight="1" x14ac:dyDescent="0.35">
      <c r="A34" s="2"/>
      <c r="B34" s="15" t="str">
        <f>IF((C34)="","",IF((C34)&lt;=25,"Pass",IF((C34)=0,"Pass",IF((C34)&gt;25,"Fail"))))</f>
        <v/>
      </c>
      <c r="C34" s="14"/>
      <c r="D34" s="22"/>
      <c r="E34" s="18" t="s">
        <v>27</v>
      </c>
      <c r="G34" s="14"/>
      <c r="H34" s="15" t="str">
        <f>IF((G34)="","",IF((G34)&lt;=25,"Pass",IF((G34)=0,"Pass",IF((G34)&gt;25,"Fail"))))</f>
        <v/>
      </c>
      <c r="I34" s="2"/>
      <c r="J34" s="2"/>
      <c r="K34" s="2"/>
      <c r="L34" s="2"/>
      <c r="M34" s="2"/>
      <c r="N34" s="2"/>
    </row>
    <row r="35" spans="1:14" ht="9" customHeight="1" x14ac:dyDescent="0.3">
      <c r="A35" s="2"/>
      <c r="D35" s="15"/>
      <c r="E35" s="15"/>
      <c r="F35" s="15"/>
      <c r="I35" s="2"/>
      <c r="J35" s="2"/>
      <c r="K35" s="2"/>
      <c r="L35" s="2"/>
      <c r="M35" s="2"/>
      <c r="N35" s="2"/>
    </row>
    <row r="36" spans="1:14" ht="14.25" customHeight="1" x14ac:dyDescent="0.35">
      <c r="A36" s="2"/>
      <c r="D36" s="22"/>
      <c r="E36" s="18" t="s">
        <v>36</v>
      </c>
      <c r="I36" s="2"/>
      <c r="J36" s="2"/>
      <c r="K36" s="2"/>
      <c r="L36" s="2"/>
      <c r="M36" s="2"/>
      <c r="N36" s="2"/>
    </row>
    <row r="37" spans="1:14" ht="14.25" customHeight="1" x14ac:dyDescent="0.3">
      <c r="A37" s="2"/>
      <c r="B37" s="19"/>
      <c r="C37" s="14"/>
      <c r="D37" s="15"/>
      <c r="E37" s="65" t="s">
        <v>49</v>
      </c>
      <c r="F37" s="15"/>
      <c r="G37" s="14"/>
      <c r="H37" s="20"/>
      <c r="I37" s="2"/>
      <c r="J37" s="2"/>
      <c r="K37" s="2"/>
      <c r="L37" s="2"/>
      <c r="M37" s="2"/>
      <c r="N37" s="2"/>
    </row>
    <row r="38" spans="1:14" ht="14.25" customHeight="1" x14ac:dyDescent="0.3">
      <c r="A38" s="2"/>
      <c r="B38" s="19"/>
      <c r="C38" s="14"/>
      <c r="D38" s="15"/>
      <c r="E38" s="65" t="s">
        <v>50</v>
      </c>
      <c r="F38" s="15"/>
      <c r="G38" s="14"/>
      <c r="H38" s="20"/>
      <c r="I38" s="2"/>
      <c r="J38" s="2"/>
      <c r="K38" s="2"/>
      <c r="L38" s="2"/>
      <c r="M38" s="2"/>
      <c r="N38" s="2"/>
    </row>
    <row r="39" spans="1:14" ht="14.25" customHeight="1" x14ac:dyDescent="0.3">
      <c r="A39" s="2"/>
      <c r="B39" s="12" t="str">
        <f>IF(C38,IF(ABS(C39)&lt;=2%,"Pass","Fail")," ")</f>
        <v xml:space="preserve"> </v>
      </c>
      <c r="C39" s="66" t="str">
        <f>IF(C38,((C37-C38)/C38)," ")</f>
        <v xml:space="preserve"> </v>
      </c>
      <c r="D39" s="2"/>
      <c r="E39" s="68"/>
      <c r="F39" s="5" t="s">
        <v>51</v>
      </c>
      <c r="G39" s="66" t="str">
        <f>IF(G38,((G37-G38)/G38)," ")</f>
        <v xml:space="preserve"> </v>
      </c>
      <c r="H39" s="12" t="str">
        <f>IF(G38,IF(ABS(G39)&lt;=2%,"Pass","Fail")," ")</f>
        <v xml:space="preserve"> </v>
      </c>
      <c r="I39" s="2"/>
      <c r="J39" s="2"/>
      <c r="K39" s="2"/>
      <c r="L39" s="2"/>
      <c r="M39" s="2"/>
      <c r="N39" s="2"/>
    </row>
    <row r="40" spans="1:14" ht="14.25" customHeight="1" x14ac:dyDescent="0.3">
      <c r="A40" s="2"/>
      <c r="B40" s="12" t="str">
        <f>IF(C38,IF(ABS(C40)&lt;=2%,"Pass","Fail")," ")</f>
        <v xml:space="preserve"> </v>
      </c>
      <c r="C40" s="67" t="str">
        <f>IF(C38,((C38-16.67)/16.67)," ")</f>
        <v xml:space="preserve"> </v>
      </c>
      <c r="E40" s="68"/>
      <c r="F40" s="64" t="s">
        <v>52</v>
      </c>
      <c r="G40" s="66" t="str">
        <f>IF(G38,((G38-16.67)/16.67)," ")</f>
        <v xml:space="preserve"> </v>
      </c>
      <c r="H40" s="12" t="str">
        <f>IF(G38,IF(ABS(G40)&lt;=2%,"Pass","Fail")," ")</f>
        <v xml:space="preserve"> </v>
      </c>
      <c r="I40" s="2"/>
      <c r="J40" s="2"/>
      <c r="K40" s="2"/>
      <c r="L40" s="2"/>
      <c r="M40" s="2"/>
      <c r="N40" s="2"/>
    </row>
    <row r="41" spans="1:14" ht="14.25" customHeight="1" x14ac:dyDescent="0.3">
      <c r="A41" s="2"/>
      <c r="B41" s="12"/>
      <c r="C41" s="14"/>
      <c r="D41" s="69" t="s">
        <v>53</v>
      </c>
      <c r="E41" s="68"/>
      <c r="F41" s="70" t="s">
        <v>53</v>
      </c>
      <c r="G41" s="14"/>
      <c r="H41" s="12"/>
      <c r="I41" s="2"/>
      <c r="J41" s="2"/>
      <c r="K41" s="2"/>
      <c r="L41" s="2"/>
      <c r="M41" s="2"/>
      <c r="N41" s="2"/>
    </row>
    <row r="42" spans="1:14" ht="14.25" customHeight="1" x14ac:dyDescent="0.3">
      <c r="A42" s="2"/>
      <c r="B42" s="12"/>
      <c r="C42" s="14"/>
      <c r="D42" s="69" t="s">
        <v>54</v>
      </c>
      <c r="E42" s="68"/>
      <c r="F42" s="70" t="s">
        <v>54</v>
      </c>
      <c r="G42" s="14"/>
      <c r="H42" s="12"/>
      <c r="I42" s="2"/>
      <c r="J42" s="2"/>
      <c r="K42" s="2"/>
      <c r="L42" s="2"/>
      <c r="M42" s="2"/>
      <c r="N42" s="2"/>
    </row>
    <row r="43" spans="1:14" ht="9" customHeight="1" x14ac:dyDescent="0.3"/>
    <row r="44" spans="1:14" x14ac:dyDescent="0.3">
      <c r="B44" s="25" t="s">
        <v>12</v>
      </c>
      <c r="C44" s="26"/>
    </row>
  </sheetData>
  <mergeCells count="1">
    <mergeCell ref="B4:C4"/>
  </mergeCells>
  <conditionalFormatting sqref="H12">
    <cfRule type="containsText" dxfId="341" priority="33" operator="containsText" text="Fail">
      <formula>NOT(ISERROR(SEARCH("Fail",H12)))</formula>
    </cfRule>
  </conditionalFormatting>
  <conditionalFormatting sqref="B12">
    <cfRule type="containsText" dxfId="340" priority="34" operator="containsText" text="Fail">
      <formula>NOT(ISERROR(SEARCH("Fail",B12)))</formula>
    </cfRule>
  </conditionalFormatting>
  <conditionalFormatting sqref="H22:H23">
    <cfRule type="containsText" dxfId="339" priority="31" operator="containsText" text="Fail">
      <formula>NOT(ISERROR(SEARCH("Fail",H22)))</formula>
    </cfRule>
  </conditionalFormatting>
  <conditionalFormatting sqref="B22:B23">
    <cfRule type="containsText" dxfId="338" priority="32" operator="containsText" text="Fail">
      <formula>NOT(ISERROR(SEARCH("Fail",B22)))</formula>
    </cfRule>
  </conditionalFormatting>
  <conditionalFormatting sqref="B17">
    <cfRule type="containsText" dxfId="337" priority="29" operator="containsText" text="Fail">
      <formula>NOT(ISERROR(SEARCH("Fail",B17)))</formula>
    </cfRule>
    <cfRule type="containsText" dxfId="336" priority="30" operator="containsText" text="Fail">
      <formula>NOT(ISERROR(SEARCH("Fail",B17)))</formula>
    </cfRule>
  </conditionalFormatting>
  <conditionalFormatting sqref="H17">
    <cfRule type="containsText" dxfId="335" priority="27" operator="containsText" text="Fail">
      <formula>NOT(ISERROR(SEARCH("Fail",H17)))</formula>
    </cfRule>
    <cfRule type="containsText" dxfId="334" priority="28" operator="containsText" text="Fail">
      <formula>NOT(ISERROR(SEARCH("Fail",H17)))</formula>
    </cfRule>
  </conditionalFormatting>
  <conditionalFormatting sqref="H32">
    <cfRule type="containsText" dxfId="333" priority="22" operator="containsText" text="Fail">
      <formula>NOT(ISERROR(SEARCH("Fail",H32)))</formula>
    </cfRule>
  </conditionalFormatting>
  <conditionalFormatting sqref="B32">
    <cfRule type="containsText" dxfId="332" priority="23" operator="containsText" text="Fail">
      <formula>NOT(ISERROR(SEARCH("Fail",B32)))</formula>
    </cfRule>
  </conditionalFormatting>
  <conditionalFormatting sqref="B34">
    <cfRule type="containsText" dxfId="331" priority="21" operator="containsText" text="Fail">
      <formula>NOT(ISERROR(SEARCH("Fail",B34)))</formula>
    </cfRule>
  </conditionalFormatting>
  <conditionalFormatting sqref="H34">
    <cfRule type="containsText" dxfId="330" priority="20" operator="containsText" text="Fail">
      <formula>NOT(ISERROR(SEARCH("Fail",H34)))</formula>
    </cfRule>
  </conditionalFormatting>
  <conditionalFormatting sqref="G12 C12">
    <cfRule type="cellIs" dxfId="329" priority="19" operator="notBetween">
      <formula>2</formula>
      <formula>-2</formula>
    </cfRule>
  </conditionalFormatting>
  <conditionalFormatting sqref="C17 G17">
    <cfRule type="cellIs" dxfId="328" priority="18" operator="notBetween">
      <formula>10</formula>
      <formula>-10</formula>
    </cfRule>
  </conditionalFormatting>
  <conditionalFormatting sqref="G22:G23 C22:C23">
    <cfRule type="cellIs" dxfId="327" priority="17" operator="notBetween">
      <formula>10</formula>
      <formula>-10</formula>
    </cfRule>
  </conditionalFormatting>
  <conditionalFormatting sqref="C34 G34">
    <cfRule type="cellIs" dxfId="326" priority="16" operator="greaterThan">
      <formula>25</formula>
    </cfRule>
  </conditionalFormatting>
  <conditionalFormatting sqref="C32 G32">
    <cfRule type="cellIs" dxfId="325" priority="15" operator="notBetween">
      <formula>2</formula>
      <formula>-2</formula>
    </cfRule>
  </conditionalFormatting>
  <conditionalFormatting sqref="H27">
    <cfRule type="containsText" dxfId="324" priority="13" operator="containsText" text="Fail">
      <formula>NOT(ISERROR(SEARCH("Fail",H27)))</formula>
    </cfRule>
  </conditionalFormatting>
  <conditionalFormatting sqref="B27">
    <cfRule type="containsText" dxfId="323" priority="14" operator="containsText" text="Fail">
      <formula>NOT(ISERROR(SEARCH("Fail",B27)))</formula>
    </cfRule>
  </conditionalFormatting>
  <conditionalFormatting sqref="C27 G27">
    <cfRule type="cellIs" dxfId="322" priority="12" operator="notBetween">
      <formula>2</formula>
      <formula>-2</formula>
    </cfRule>
  </conditionalFormatting>
  <conditionalFormatting sqref="B39">
    <cfRule type="containsText" dxfId="321" priority="11" operator="containsText" text="Fail">
      <formula>NOT(ISERROR(SEARCH("Fail",B39)))</formula>
    </cfRule>
  </conditionalFormatting>
  <conditionalFormatting sqref="H39">
    <cfRule type="containsText" dxfId="320" priority="10" operator="containsText" text="Fail">
      <formula>NOT(ISERROR(SEARCH("Fail",H39)))</formula>
    </cfRule>
  </conditionalFormatting>
  <conditionalFormatting sqref="C39 G39">
    <cfRule type="cellIs" dxfId="319" priority="9" operator="notBetween">
      <formula>5</formula>
      <formula>-5</formula>
    </cfRule>
  </conditionalFormatting>
  <conditionalFormatting sqref="C38 G38">
    <cfRule type="cellIs" dxfId="318" priority="8" operator="notBetween">
      <formula>15.8365</formula>
      <formula>17.5035</formula>
    </cfRule>
  </conditionalFormatting>
  <conditionalFormatting sqref="G40">
    <cfRule type="cellIs" dxfId="317" priority="4" operator="notBetween">
      <formula>5</formula>
      <formula>-5</formula>
    </cfRule>
  </conditionalFormatting>
  <conditionalFormatting sqref="H40:H42">
    <cfRule type="containsText" dxfId="316" priority="3" operator="containsText" text="Fail">
      <formula>NOT(ISERROR(SEARCH("Fail",H40)))</formula>
    </cfRule>
  </conditionalFormatting>
  <dataValidations disablePrompts="1" count="2">
    <dataValidation type="custom" allowBlank="1" showInputMessage="1" showErrorMessage="1" sqref="B34 H34 G17:H17 G12:H12 B12:C12 B17:C17 B22:C22 B27:C27 B32:C32 C2 G22:H22 G32:H32 G27:H27">
      <formula1>"5*5"</formula1>
    </dataValidation>
    <dataValidation type="custom" showInputMessage="1" showErrorMessage="1" sqref="C39:C40 B39:B42 H39:H42 G39:G40">
      <formula1>"5*5"</formula1>
    </dataValidation>
  </dataValidations>
  <pageMargins left="0.7" right="0.7" top="0.72916666666666663" bottom="0.75" header="0.3" footer="0.3"/>
  <pageSetup orientation="portrait" r:id="rId1"/>
  <headerFooter>
    <oddHeader>&amp;L&amp;"-,Regular"&amp;11&amp;K00-048Control #: QC-5
Revision #: 0&amp;C&amp;"-,Regular"&amp;11&amp;K00-048QC Approval: 3/23/15
QA Approval:  3/31/15&amp;R&amp;"-,Regular"&amp;11&amp;K00-048Manager Approval: 4/9/15
Distribution Date: 4/9/15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zoomScaleNormal="100" workbookViewId="0">
      <selection activeCell="C46" sqref="C46"/>
    </sheetView>
  </sheetViews>
  <sheetFormatPr defaultRowHeight="15.6" x14ac:dyDescent="0.3"/>
  <cols>
    <col min="3" max="3" width="10.3984375" bestFit="1" customWidth="1"/>
    <col min="5" max="5" width="9.09765625" customWidth="1"/>
    <col min="6" max="6" width="9.19921875" customWidth="1"/>
  </cols>
  <sheetData>
    <row r="1" spans="1:14" ht="18" x14ac:dyDescent="0.35">
      <c r="A1" s="2"/>
      <c r="B1" s="2"/>
      <c r="C1" s="3" t="s">
        <v>20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3.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3.5" customHeight="1" x14ac:dyDescent="0.3">
      <c r="A4" s="2"/>
      <c r="B4" s="71"/>
      <c r="C4" s="71"/>
      <c r="D4" s="2" t="s">
        <v>2</v>
      </c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3.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5"/>
      <c r="J5" s="2"/>
      <c r="K5" s="2"/>
      <c r="L5" s="2"/>
      <c r="M5" s="2"/>
      <c r="N5" s="2"/>
    </row>
    <row r="6" spans="1:14" ht="13.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5"/>
      <c r="J6" s="2"/>
      <c r="K6" s="2"/>
      <c r="L6" s="2"/>
      <c r="M6" s="2"/>
      <c r="N6" s="2"/>
    </row>
    <row r="7" spans="1:14" ht="13.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5"/>
      <c r="J7" s="45"/>
      <c r="K7" s="2"/>
      <c r="L7" s="2"/>
      <c r="M7" s="2"/>
      <c r="N7" s="2"/>
    </row>
    <row r="8" spans="1:14" ht="14.25" customHeight="1" x14ac:dyDescent="0.3">
      <c r="A8" s="2"/>
      <c r="B8" s="2"/>
      <c r="C8" s="13" t="s">
        <v>5</v>
      </c>
      <c r="D8" s="2"/>
      <c r="E8" s="2"/>
      <c r="G8" s="13" t="s">
        <v>6</v>
      </c>
      <c r="H8" s="2"/>
      <c r="I8" s="5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10</v>
      </c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F10" s="2"/>
      <c r="G10" s="14"/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F11" s="2"/>
      <c r="G11" s="14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F12" s="2"/>
      <c r="G12" s="16" t="str">
        <f>IF(G11,(G10-G11)," ")</f>
        <v xml:space="preserve"> </v>
      </c>
      <c r="H12" s="15" t="str">
        <f>IF(G11,IF(ABS(G12)&lt;=2,"Pass","Fail")," ")</f>
        <v xml:space="preserve"> </v>
      </c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5">
      <c r="A14" s="2"/>
      <c r="E14" s="18" t="s">
        <v>8</v>
      </c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B15" s="19"/>
      <c r="C15" s="14"/>
      <c r="E15" s="15" t="s">
        <v>23</v>
      </c>
      <c r="G15" s="14"/>
      <c r="H15" s="20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B16" s="19"/>
      <c r="C16" s="14"/>
      <c r="E16" s="15" t="s">
        <v>11</v>
      </c>
      <c r="G16" s="14"/>
      <c r="H16" s="20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IF(C16,IF(ABS(C17)&lt;=10,"Pass","Fail")," ")</f>
        <v xml:space="preserve"> </v>
      </c>
      <c r="C17" s="16" t="str">
        <f>IF(C16,(C15-C16)," ")</f>
        <v xml:space="preserve"> </v>
      </c>
      <c r="E17" s="15" t="s">
        <v>28</v>
      </c>
      <c r="G17" s="16" t="str">
        <f>IF(G16,(G15-G16)," ")</f>
        <v xml:space="preserve"> </v>
      </c>
      <c r="H17" s="15" t="str">
        <f>IF(G16,IF(ABS(G17)&lt;=10,"Pass","Fail")," ")</f>
        <v xml:space="preserve"> </v>
      </c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2"/>
      <c r="B19" s="11"/>
      <c r="D19" s="6"/>
      <c r="E19" s="21" t="s">
        <v>32</v>
      </c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C20" s="14"/>
      <c r="D20" s="2"/>
      <c r="E20" s="15" t="s">
        <v>33</v>
      </c>
      <c r="F20" s="2"/>
      <c r="G20" s="14"/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C21" s="14"/>
      <c r="D21" s="2"/>
      <c r="E21" s="15" t="s">
        <v>11</v>
      </c>
      <c r="F21" s="2"/>
      <c r="G21" s="14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D22" s="2"/>
      <c r="E22" s="15" t="s">
        <v>28</v>
      </c>
      <c r="F22" s="2"/>
      <c r="G22" s="16" t="str">
        <f>IF(G21,(G20-G21)," ")</f>
        <v xml:space="preserve"> </v>
      </c>
      <c r="H22" s="15" t="str">
        <f>IF(G21,IF(ABS(G22)&lt;=10,"Pass","Fail")," ")</f>
        <v xml:space="preserve"> </v>
      </c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15"/>
      <c r="C23" s="16"/>
      <c r="D23" s="2"/>
      <c r="E23" s="15"/>
      <c r="F23" s="2"/>
      <c r="G23" s="16"/>
      <c r="H23" s="15"/>
      <c r="I23" s="2"/>
      <c r="J23" s="2"/>
      <c r="K23" s="2"/>
      <c r="L23" s="2"/>
      <c r="M23" s="2"/>
      <c r="N23" s="2"/>
    </row>
    <row r="24" spans="1:14" ht="14.25" customHeight="1" x14ac:dyDescent="0.3">
      <c r="A24" s="2"/>
      <c r="B24" s="11"/>
      <c r="D24" s="6"/>
      <c r="E24" s="21" t="s">
        <v>34</v>
      </c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A25" s="2"/>
      <c r="C25" s="14"/>
      <c r="D25" s="2"/>
      <c r="E25" s="12" t="s">
        <v>35</v>
      </c>
      <c r="F25" s="2"/>
      <c r="G25" s="14"/>
      <c r="I25" s="2"/>
      <c r="J25" s="2"/>
      <c r="K25" s="2"/>
      <c r="L25" s="2"/>
      <c r="M25" s="2"/>
      <c r="N25" s="2"/>
    </row>
    <row r="26" spans="1:14" ht="14.25" customHeight="1" x14ac:dyDescent="0.3">
      <c r="A26" s="2"/>
      <c r="C26" s="14"/>
      <c r="D26" s="2"/>
      <c r="E26" s="12" t="s">
        <v>7</v>
      </c>
      <c r="F26" s="2"/>
      <c r="G26" s="14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5" t="str">
        <f>IF(C26,IF(ABS(C27)&lt;=2,"Pass","Fail")," ")</f>
        <v xml:space="preserve"> </v>
      </c>
      <c r="C27" s="16" t="str">
        <f>IF(C26,(C25-C26)," ")</f>
        <v xml:space="preserve"> </v>
      </c>
      <c r="D27" s="2"/>
      <c r="E27" s="12" t="s">
        <v>29</v>
      </c>
      <c r="F27" s="2"/>
      <c r="G27" s="16" t="str">
        <f>IF(G26,(G25-G26)," ")</f>
        <v xml:space="preserve"> </v>
      </c>
      <c r="H27" s="15" t="str">
        <f>IF(G26,IF(ABS(G27)&lt;=2,"Pass","Fail")," ")</f>
        <v xml:space="preserve"> </v>
      </c>
      <c r="I27" s="2"/>
      <c r="J27" s="2"/>
      <c r="K27" s="2"/>
      <c r="L27" s="2"/>
      <c r="M27" s="2"/>
      <c r="N27" s="2"/>
    </row>
    <row r="28" spans="1:14" ht="9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1"/>
      <c r="D29" s="6"/>
      <c r="E29" s="21" t="s">
        <v>9</v>
      </c>
      <c r="F29" s="2"/>
      <c r="G29" s="2"/>
      <c r="H29" s="2"/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C30" s="14"/>
      <c r="D30" s="2"/>
      <c r="E30" s="12" t="s">
        <v>22</v>
      </c>
      <c r="F30" s="2"/>
      <c r="G30" s="14"/>
      <c r="I30" s="2"/>
      <c r="J30" s="2"/>
      <c r="K30" s="2"/>
      <c r="L30" s="2"/>
      <c r="M30" s="2"/>
      <c r="N30" s="2"/>
    </row>
    <row r="31" spans="1:14" ht="14.25" customHeight="1" x14ac:dyDescent="0.3">
      <c r="A31" s="2"/>
      <c r="C31" s="14"/>
      <c r="D31" s="2"/>
      <c r="E31" s="12" t="s">
        <v>7</v>
      </c>
      <c r="F31" s="2"/>
      <c r="G31" s="14"/>
      <c r="I31" s="2"/>
      <c r="J31" s="2"/>
      <c r="K31" s="2"/>
      <c r="L31" s="2"/>
      <c r="M31" s="2"/>
      <c r="N31" s="2"/>
    </row>
    <row r="32" spans="1:14" ht="14.25" customHeight="1" x14ac:dyDescent="0.3">
      <c r="A32" s="2"/>
      <c r="B32" s="15" t="str">
        <f>IF(C31,IF(ABS(C32)&lt;=2,"Pass","Fail")," ")</f>
        <v xml:space="preserve"> </v>
      </c>
      <c r="C32" s="16" t="str">
        <f>IF(C31,(C30-C31)," ")</f>
        <v xml:space="preserve"> </v>
      </c>
      <c r="D32" s="2"/>
      <c r="E32" s="12" t="s">
        <v>29</v>
      </c>
      <c r="F32" s="2"/>
      <c r="G32" s="16" t="str">
        <f>IF(G31,(G30-G31)," ")</f>
        <v xml:space="preserve"> </v>
      </c>
      <c r="H32" s="15" t="str">
        <f>IF(G31,IF(ABS(G32)&lt;=2,"Pass","Fail")," ")</f>
        <v xml:space="preserve"> </v>
      </c>
      <c r="I32" s="2"/>
      <c r="J32" s="2"/>
      <c r="K32" s="2"/>
      <c r="L32" s="2"/>
      <c r="M32" s="2"/>
      <c r="N32" s="2"/>
    </row>
    <row r="33" spans="1:14" ht="9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14.25" customHeight="1" x14ac:dyDescent="0.35">
      <c r="A34" s="2"/>
      <c r="B34" s="15" t="str">
        <f>IF((C34)="","",IF((C34)&lt;=25,"Pass",IF((C34)=0,"Pass",IF((C34)&gt;25,"Fail"))))</f>
        <v/>
      </c>
      <c r="C34" s="14"/>
      <c r="D34" s="22"/>
      <c r="E34" s="18" t="s">
        <v>27</v>
      </c>
      <c r="G34" s="14"/>
      <c r="H34" s="15" t="str">
        <f>IF((G34)="","",IF((G34)&lt;=25,"Pass",IF((G34)=0,"Pass",IF((G34)&gt;25,"Fail"))))</f>
        <v/>
      </c>
      <c r="I34" s="2"/>
      <c r="J34" s="2"/>
      <c r="K34" s="2"/>
      <c r="L34" s="2"/>
      <c r="M34" s="2"/>
      <c r="N34" s="2"/>
    </row>
    <row r="35" spans="1:14" ht="9" customHeight="1" x14ac:dyDescent="0.3">
      <c r="A35" s="2"/>
      <c r="D35" s="15"/>
      <c r="E35" s="15"/>
      <c r="F35" s="15"/>
      <c r="I35" s="2"/>
      <c r="J35" s="2"/>
      <c r="K35" s="2"/>
      <c r="L35" s="2"/>
      <c r="M35" s="2"/>
      <c r="N35" s="2"/>
    </row>
    <row r="36" spans="1:14" ht="14.25" customHeight="1" x14ac:dyDescent="0.35">
      <c r="A36" s="2"/>
      <c r="D36" s="22"/>
      <c r="E36" s="18" t="s">
        <v>36</v>
      </c>
      <c r="I36" s="2"/>
      <c r="J36" s="2"/>
      <c r="K36" s="2"/>
      <c r="L36" s="2"/>
      <c r="M36" s="2"/>
      <c r="N36" s="2"/>
    </row>
    <row r="37" spans="1:14" ht="14.25" customHeight="1" x14ac:dyDescent="0.3">
      <c r="A37" s="2"/>
      <c r="B37" s="19"/>
      <c r="C37" s="14"/>
      <c r="D37" s="15"/>
      <c r="E37" s="65" t="s">
        <v>49</v>
      </c>
      <c r="F37" s="15"/>
      <c r="G37" s="14"/>
      <c r="H37" s="20"/>
      <c r="I37" s="2"/>
      <c r="J37" s="2"/>
      <c r="K37" s="2"/>
      <c r="L37" s="2"/>
      <c r="M37" s="2"/>
      <c r="N37" s="2"/>
    </row>
    <row r="38" spans="1:14" ht="14.25" customHeight="1" x14ac:dyDescent="0.3">
      <c r="A38" s="2"/>
      <c r="B38" s="19"/>
      <c r="C38" s="14"/>
      <c r="D38" s="15"/>
      <c r="E38" s="65" t="s">
        <v>50</v>
      </c>
      <c r="F38" s="15"/>
      <c r="G38" s="14"/>
      <c r="H38" s="20"/>
      <c r="I38" s="2"/>
      <c r="J38" s="2"/>
      <c r="K38" s="2"/>
      <c r="L38" s="2"/>
      <c r="M38" s="2"/>
      <c r="N38" s="2"/>
    </row>
    <row r="39" spans="1:14" ht="14.25" customHeight="1" x14ac:dyDescent="0.3">
      <c r="A39" s="2"/>
      <c r="B39" s="12" t="str">
        <f>IF(C38,IF(ABS(C39)&lt;=2%,"Pass","Fail")," ")</f>
        <v xml:space="preserve"> </v>
      </c>
      <c r="C39" s="66" t="str">
        <f>IF(C38,((C37-C38)/C38)," ")</f>
        <v xml:space="preserve"> </v>
      </c>
      <c r="D39" s="2"/>
      <c r="F39" s="5" t="s">
        <v>51</v>
      </c>
      <c r="G39" s="66" t="str">
        <f>IF(G38,((G37-G38)/G38)," ")</f>
        <v xml:space="preserve"> </v>
      </c>
      <c r="H39" s="12" t="str">
        <f>IF(G38,IF(ABS(G39)&lt;=2%,"Pass","Fail")," ")</f>
        <v xml:space="preserve"> </v>
      </c>
      <c r="I39" s="2"/>
      <c r="J39" s="2"/>
      <c r="K39" s="2"/>
      <c r="L39" s="2"/>
      <c r="M39" s="2"/>
      <c r="N39" s="2"/>
    </row>
    <row r="40" spans="1:14" ht="14.25" customHeight="1" x14ac:dyDescent="0.3">
      <c r="A40" s="2"/>
      <c r="B40" s="12" t="str">
        <f>IF(C38,IF(ABS(C40)&lt;=2%,"Pass","Fail")," ")</f>
        <v xml:space="preserve"> </v>
      </c>
      <c r="C40" s="67" t="str">
        <f>IF(C38,((C38-16.67)/16.67)," ")</f>
        <v xml:space="preserve"> </v>
      </c>
      <c r="F40" s="64" t="s">
        <v>52</v>
      </c>
      <c r="G40" s="66" t="str">
        <f>IF(G38,((G38-16.67)/16.67)," ")</f>
        <v xml:space="preserve"> </v>
      </c>
      <c r="H40" s="12" t="str">
        <f>IF(G38,IF(ABS(G40)&lt;=2%,"Pass","Fail")," ")</f>
        <v xml:space="preserve"> </v>
      </c>
      <c r="I40" s="2"/>
      <c r="J40" s="2"/>
      <c r="K40" s="2"/>
      <c r="L40" s="2"/>
      <c r="M40" s="2"/>
      <c r="N40" s="2"/>
    </row>
    <row r="41" spans="1:14" ht="14.25" customHeight="1" x14ac:dyDescent="0.3">
      <c r="A41" s="2"/>
      <c r="B41" s="12"/>
      <c r="C41" s="14"/>
      <c r="D41" s="69" t="s">
        <v>53</v>
      </c>
      <c r="E41" s="68"/>
      <c r="F41" s="70" t="s">
        <v>53</v>
      </c>
      <c r="G41" s="14"/>
      <c r="H41" s="12"/>
      <c r="I41" s="2"/>
      <c r="J41" s="2"/>
      <c r="K41" s="2"/>
      <c r="L41" s="2"/>
      <c r="M41" s="2"/>
      <c r="N41" s="2"/>
    </row>
    <row r="42" spans="1:14" ht="14.25" customHeight="1" x14ac:dyDescent="0.3">
      <c r="A42" s="2"/>
      <c r="B42" s="12"/>
      <c r="C42" s="14"/>
      <c r="D42" s="69" t="s">
        <v>54</v>
      </c>
      <c r="E42" s="68"/>
      <c r="F42" s="70" t="s">
        <v>54</v>
      </c>
      <c r="G42" s="14"/>
      <c r="H42" s="12"/>
      <c r="I42" s="2"/>
      <c r="J42" s="2"/>
      <c r="K42" s="2"/>
      <c r="L42" s="2"/>
      <c r="M42" s="2"/>
      <c r="N42" s="2"/>
    </row>
    <row r="43" spans="1:14" ht="9" customHeight="1" x14ac:dyDescent="0.3"/>
    <row r="44" spans="1:14" x14ac:dyDescent="0.3">
      <c r="B44" s="25" t="s">
        <v>12</v>
      </c>
      <c r="C44" s="26"/>
    </row>
  </sheetData>
  <mergeCells count="1">
    <mergeCell ref="B4:C4"/>
  </mergeCells>
  <conditionalFormatting sqref="H12">
    <cfRule type="containsText" dxfId="315" priority="25" operator="containsText" text="Fail">
      <formula>NOT(ISERROR(SEARCH("Fail",H12)))</formula>
    </cfRule>
  </conditionalFormatting>
  <conditionalFormatting sqref="B12">
    <cfRule type="containsText" dxfId="314" priority="26" operator="containsText" text="Fail">
      <formula>NOT(ISERROR(SEARCH("Fail",B12)))</formula>
    </cfRule>
  </conditionalFormatting>
  <conditionalFormatting sqref="H22:H23">
    <cfRule type="containsText" dxfId="313" priority="23" operator="containsText" text="Fail">
      <formula>NOT(ISERROR(SEARCH("Fail",H22)))</formula>
    </cfRule>
  </conditionalFormatting>
  <conditionalFormatting sqref="B22:B23">
    <cfRule type="containsText" dxfId="312" priority="24" operator="containsText" text="Fail">
      <formula>NOT(ISERROR(SEARCH("Fail",B22)))</formula>
    </cfRule>
  </conditionalFormatting>
  <conditionalFormatting sqref="B17">
    <cfRule type="containsText" dxfId="311" priority="21" operator="containsText" text="Fail">
      <formula>NOT(ISERROR(SEARCH("Fail",B17)))</formula>
    </cfRule>
    <cfRule type="containsText" dxfId="310" priority="22" operator="containsText" text="Fail">
      <formula>NOT(ISERROR(SEARCH("Fail",B17)))</formula>
    </cfRule>
  </conditionalFormatting>
  <conditionalFormatting sqref="H17">
    <cfRule type="containsText" dxfId="309" priority="19" operator="containsText" text="Fail">
      <formula>NOT(ISERROR(SEARCH("Fail",H17)))</formula>
    </cfRule>
    <cfRule type="containsText" dxfId="308" priority="20" operator="containsText" text="Fail">
      <formula>NOT(ISERROR(SEARCH("Fail",H17)))</formula>
    </cfRule>
  </conditionalFormatting>
  <conditionalFormatting sqref="H32">
    <cfRule type="containsText" dxfId="307" priority="17" operator="containsText" text="Fail">
      <formula>NOT(ISERROR(SEARCH("Fail",H32)))</formula>
    </cfRule>
  </conditionalFormatting>
  <conditionalFormatting sqref="B32">
    <cfRule type="containsText" dxfId="306" priority="18" operator="containsText" text="Fail">
      <formula>NOT(ISERROR(SEARCH("Fail",B32)))</formula>
    </cfRule>
  </conditionalFormatting>
  <conditionalFormatting sqref="B34">
    <cfRule type="containsText" dxfId="305" priority="16" operator="containsText" text="Fail">
      <formula>NOT(ISERROR(SEARCH("Fail",B34)))</formula>
    </cfRule>
  </conditionalFormatting>
  <conditionalFormatting sqref="H34">
    <cfRule type="containsText" dxfId="304" priority="15" operator="containsText" text="Fail">
      <formula>NOT(ISERROR(SEARCH("Fail",H34)))</formula>
    </cfRule>
  </conditionalFormatting>
  <conditionalFormatting sqref="G12 C12">
    <cfRule type="cellIs" dxfId="303" priority="14" operator="notBetween">
      <formula>2</formula>
      <formula>-2</formula>
    </cfRule>
  </conditionalFormatting>
  <conditionalFormatting sqref="C17 G17">
    <cfRule type="cellIs" dxfId="302" priority="13" operator="notBetween">
      <formula>10</formula>
      <formula>-10</formula>
    </cfRule>
  </conditionalFormatting>
  <conditionalFormatting sqref="G22:G23 C22:C23">
    <cfRule type="cellIs" dxfId="301" priority="12" operator="notBetween">
      <formula>10</formula>
      <formula>-10</formula>
    </cfRule>
  </conditionalFormatting>
  <conditionalFormatting sqref="C34 G34">
    <cfRule type="cellIs" dxfId="300" priority="11" operator="greaterThan">
      <formula>25</formula>
    </cfRule>
  </conditionalFormatting>
  <conditionalFormatting sqref="C32 G32">
    <cfRule type="cellIs" dxfId="299" priority="10" operator="notBetween">
      <formula>2</formula>
      <formula>-2</formula>
    </cfRule>
  </conditionalFormatting>
  <conditionalFormatting sqref="H27">
    <cfRule type="containsText" dxfId="298" priority="8" operator="containsText" text="Fail">
      <formula>NOT(ISERROR(SEARCH("Fail",H27)))</formula>
    </cfRule>
  </conditionalFormatting>
  <conditionalFormatting sqref="B27">
    <cfRule type="containsText" dxfId="297" priority="9" operator="containsText" text="Fail">
      <formula>NOT(ISERROR(SEARCH("Fail",B27)))</formula>
    </cfRule>
  </conditionalFormatting>
  <conditionalFormatting sqref="C27 G27">
    <cfRule type="cellIs" dxfId="296" priority="7" operator="notBetween">
      <formula>2</formula>
      <formula>-2</formula>
    </cfRule>
  </conditionalFormatting>
  <conditionalFormatting sqref="B39">
    <cfRule type="containsText" dxfId="295" priority="6" operator="containsText" text="Fail">
      <formula>NOT(ISERROR(SEARCH("Fail",B39)))</formula>
    </cfRule>
  </conditionalFormatting>
  <conditionalFormatting sqref="H39">
    <cfRule type="containsText" dxfId="294" priority="5" operator="containsText" text="Fail">
      <formula>NOT(ISERROR(SEARCH("Fail",H39)))</formula>
    </cfRule>
  </conditionalFormatting>
  <conditionalFormatting sqref="C39 G39">
    <cfRule type="cellIs" dxfId="293" priority="4" operator="notBetween">
      <formula>5</formula>
      <formula>-5</formula>
    </cfRule>
  </conditionalFormatting>
  <conditionalFormatting sqref="C38 G38">
    <cfRule type="cellIs" dxfId="292" priority="3" operator="notBetween">
      <formula>15.8365</formula>
      <formula>17.5035</formula>
    </cfRule>
  </conditionalFormatting>
  <conditionalFormatting sqref="G40">
    <cfRule type="cellIs" dxfId="291" priority="2" operator="notBetween">
      <formula>5</formula>
      <formula>-5</formula>
    </cfRule>
  </conditionalFormatting>
  <conditionalFormatting sqref="H40:H42">
    <cfRule type="containsText" dxfId="290" priority="1" operator="containsText" text="Fail">
      <formula>NOT(ISERROR(SEARCH("Fail",H40)))</formula>
    </cfRule>
  </conditionalFormatting>
  <dataValidations count="2">
    <dataValidation type="custom" showInputMessage="1" showErrorMessage="1" sqref="G39:G40 H39:H42 B39:B42 C39:C40">
      <formula1>"5*5"</formula1>
    </dataValidation>
    <dataValidation type="custom" allowBlank="1" showInputMessage="1" showErrorMessage="1" sqref="B34 H34 G17:H17 G12:H12 B12:C12 B17:C17 B22:C22 B27:C27 B32:C32 C2 G22:H22 G32:H32 G27:H27">
      <formula1>"5*5"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C9" s="45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14.25" customHeight="1" x14ac:dyDescent="0.3">
      <c r="A35" s="2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287" priority="34" operator="containsText" text="Fail">
      <formula>NOT(ISERROR(SEARCH("Fail",B13)))</formula>
    </cfRule>
  </conditionalFormatting>
  <conditionalFormatting sqref="C29">
    <cfRule type="cellIs" dxfId="286" priority="29" operator="notBetween">
      <formula>5</formula>
      <formula>-5</formula>
    </cfRule>
  </conditionalFormatting>
  <conditionalFormatting sqref="C12:C13">
    <cfRule type="cellIs" dxfId="285" priority="25" operator="notBetween">
      <formula>2</formula>
      <formula>-2</formula>
    </cfRule>
  </conditionalFormatting>
  <conditionalFormatting sqref="C22">
    <cfRule type="cellIs" dxfId="284" priority="24" operator="notBetween">
      <formula>10</formula>
      <formula>-10</formula>
    </cfRule>
  </conditionalFormatting>
  <conditionalFormatting sqref="C24">
    <cfRule type="cellIs" dxfId="283" priority="22" operator="greaterThan">
      <formula>25</formula>
    </cfRule>
  </conditionalFormatting>
  <conditionalFormatting sqref="C28">
    <cfRule type="cellIs" dxfId="282" priority="21" operator="notBetween">
      <formula>15.8365</formula>
      <formula>17.5035</formula>
    </cfRule>
  </conditionalFormatting>
  <conditionalFormatting sqref="C17">
    <cfRule type="cellIs" dxfId="281" priority="20" operator="notBetween">
      <formula>2</formula>
      <formula>-2</formula>
    </cfRule>
  </conditionalFormatting>
  <conditionalFormatting sqref="C32">
    <cfRule type="cellIs" dxfId="280" priority="19" operator="greaterThan">
      <formula>140</formula>
    </cfRule>
  </conditionalFormatting>
  <conditionalFormatting sqref="B12">
    <cfRule type="containsText" dxfId="279" priority="16" operator="containsText" text="Fail">
      <formula>NOT(ISERROR(SEARCH("Fail",B12)))</formula>
    </cfRule>
  </conditionalFormatting>
  <conditionalFormatting sqref="B12">
    <cfRule type="containsText" dxfId="278" priority="15" operator="containsText" text="Pass">
      <formula>NOT(ISERROR(SEARCH("Pass",B12)))</formula>
    </cfRule>
  </conditionalFormatting>
  <conditionalFormatting sqref="B17">
    <cfRule type="containsText" dxfId="277" priority="14" operator="containsText" text="Fail">
      <formula>NOT(ISERROR(SEARCH("Fail",B17)))</formula>
    </cfRule>
  </conditionalFormatting>
  <conditionalFormatting sqref="B17">
    <cfRule type="containsText" dxfId="276" priority="13" operator="containsText" text="Pass">
      <formula>NOT(ISERROR(SEARCH("Pass",B17)))</formula>
    </cfRule>
  </conditionalFormatting>
  <conditionalFormatting sqref="B22">
    <cfRule type="containsText" dxfId="275" priority="11" operator="containsText" text="Fail">
      <formula>NOT(ISERROR(SEARCH("Fail",B22)))</formula>
    </cfRule>
    <cfRule type="containsText" dxfId="274" priority="12" operator="containsText" text="Fail">
      <formula>NOT(ISERROR(SEARCH("Fail",B22)))</formula>
    </cfRule>
  </conditionalFormatting>
  <conditionalFormatting sqref="B22">
    <cfRule type="containsText" dxfId="273" priority="10" operator="containsText" text="Pass">
      <formula>NOT(ISERROR(SEARCH("Pass",B22)))</formula>
    </cfRule>
  </conditionalFormatting>
  <conditionalFormatting sqref="B24">
    <cfRule type="containsText" dxfId="272" priority="9" operator="containsText" text="Fail">
      <formula>NOT(ISERROR(SEARCH("Fail",B24)))</formula>
    </cfRule>
  </conditionalFormatting>
  <conditionalFormatting sqref="B24">
    <cfRule type="containsText" dxfId="271" priority="8" operator="containsText" text="Pass">
      <formula>NOT(ISERROR(SEARCH("Pass",B24)))</formula>
    </cfRule>
  </conditionalFormatting>
  <conditionalFormatting sqref="B29">
    <cfRule type="containsText" dxfId="270" priority="7" operator="containsText" text="Fail">
      <formula>NOT(ISERROR(SEARCH("Fail",B29)))</formula>
    </cfRule>
  </conditionalFormatting>
  <conditionalFormatting sqref="B29">
    <cfRule type="containsText" dxfId="269" priority="6" operator="containsText" text="Pass">
      <formula>NOT(ISERROR(SEARCH("Pass",B29)))</formula>
    </cfRule>
  </conditionalFormatting>
  <conditionalFormatting sqref="B32">
    <cfRule type="containsText" dxfId="268" priority="5" operator="containsText" text="Fail">
      <formula>NOT(ISERROR(SEARCH("Fail",B32)))</formula>
    </cfRule>
  </conditionalFormatting>
  <conditionalFormatting sqref="B32">
    <cfRule type="containsText" dxfId="267" priority="4" operator="containsText" text="Pass">
      <formula>NOT(ISERROR(SEARCH("Pass",B32)))</formula>
    </cfRule>
  </conditionalFormatting>
  <conditionalFormatting sqref="C30">
    <cfRule type="cellIs" dxfId="266" priority="3" operator="notBetween">
      <formula>5</formula>
      <formula>-5</formula>
    </cfRule>
  </conditionalFormatting>
  <conditionalFormatting sqref="B30">
    <cfRule type="containsText" dxfId="265" priority="2" operator="containsText" text="Fail">
      <formula>NOT(ISERROR(SEARCH("Fail",B30)))</formula>
    </cfRule>
  </conditionalFormatting>
  <conditionalFormatting sqref="B30">
    <cfRule type="containsText" dxfId="264" priority="1" operator="containsText" text="Pass">
      <formula>NOT(ISERROR(SEARCH("Pass",B30)))</formula>
    </cfRule>
  </conditionalFormatting>
  <dataValidations count="1">
    <dataValidation type="custom" allowBlank="1" showInputMessage="1" showErrorMessage="1" sqref="B32 B29:C30 C12 B12 C17 B17 C22 B22 B24 C2">
      <formula1>"5*5"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263" priority="37" operator="containsText" text="Fail">
      <formula>NOT(ISERROR(SEARCH("Fail",B13)))</formula>
    </cfRule>
  </conditionalFormatting>
  <conditionalFormatting sqref="C12:C13">
    <cfRule type="cellIs" dxfId="262" priority="29" operator="notBetween">
      <formula>2</formula>
      <formula>-2</formula>
    </cfRule>
  </conditionalFormatting>
  <conditionalFormatting sqref="C22">
    <cfRule type="cellIs" dxfId="261" priority="28" operator="notBetween">
      <formula>10</formula>
      <formula>-10</formula>
    </cfRule>
  </conditionalFormatting>
  <conditionalFormatting sqref="C24">
    <cfRule type="cellIs" dxfId="260" priority="27" operator="greaterThan">
      <formula>25</formula>
    </cfRule>
  </conditionalFormatting>
  <conditionalFormatting sqref="C17">
    <cfRule type="cellIs" dxfId="259" priority="25" operator="notBetween">
      <formula>2</formula>
      <formula>-2</formula>
    </cfRule>
  </conditionalFormatting>
  <conditionalFormatting sqref="B12">
    <cfRule type="containsText" dxfId="258" priority="23" operator="containsText" text="Fail">
      <formula>NOT(ISERROR(SEARCH("Fail",B12)))</formula>
    </cfRule>
  </conditionalFormatting>
  <conditionalFormatting sqref="B12">
    <cfRule type="containsText" dxfId="257" priority="22" operator="containsText" text="Pass">
      <formula>NOT(ISERROR(SEARCH("Pass",B12)))</formula>
    </cfRule>
  </conditionalFormatting>
  <conditionalFormatting sqref="B17">
    <cfRule type="containsText" dxfId="256" priority="21" operator="containsText" text="Fail">
      <formula>NOT(ISERROR(SEARCH("Fail",B17)))</formula>
    </cfRule>
  </conditionalFormatting>
  <conditionalFormatting sqref="B17">
    <cfRule type="containsText" dxfId="255" priority="20" operator="containsText" text="Pass">
      <formula>NOT(ISERROR(SEARCH("Pass",B17)))</formula>
    </cfRule>
  </conditionalFormatting>
  <conditionalFormatting sqref="B22">
    <cfRule type="containsText" dxfId="254" priority="18" operator="containsText" text="Fail">
      <formula>NOT(ISERROR(SEARCH("Fail",B22)))</formula>
    </cfRule>
    <cfRule type="containsText" dxfId="253" priority="19" operator="containsText" text="Fail">
      <formula>NOT(ISERROR(SEARCH("Fail",B22)))</formula>
    </cfRule>
  </conditionalFormatting>
  <conditionalFormatting sqref="B22">
    <cfRule type="containsText" dxfId="252" priority="17" operator="containsText" text="Pass">
      <formula>NOT(ISERROR(SEARCH("Pass",B22)))</formula>
    </cfRule>
  </conditionalFormatting>
  <conditionalFormatting sqref="B24">
    <cfRule type="containsText" dxfId="251" priority="16" operator="containsText" text="Fail">
      <formula>NOT(ISERROR(SEARCH("Fail",B24)))</formula>
    </cfRule>
  </conditionalFormatting>
  <conditionalFormatting sqref="B24">
    <cfRule type="containsText" dxfId="250" priority="15" operator="containsText" text="Pass">
      <formula>NOT(ISERROR(SEARCH("Pass",B24)))</formula>
    </cfRule>
  </conditionalFormatting>
  <conditionalFormatting sqref="B30">
    <cfRule type="containsText" dxfId="249" priority="2" operator="containsText" text="Fail">
      <formula>NOT(ISERROR(SEARCH("Fail",B30)))</formula>
    </cfRule>
  </conditionalFormatting>
  <conditionalFormatting sqref="B30">
    <cfRule type="containsText" dxfId="248" priority="1" operator="containsText" text="Pass">
      <formula>NOT(ISERROR(SEARCH("Pass",B30)))</formula>
    </cfRule>
  </conditionalFormatting>
  <conditionalFormatting sqref="C29">
    <cfRule type="cellIs" dxfId="247" priority="10" operator="notBetween">
      <formula>5</formula>
      <formula>-5</formula>
    </cfRule>
  </conditionalFormatting>
  <conditionalFormatting sqref="C28">
    <cfRule type="cellIs" dxfId="246" priority="9" operator="notBetween">
      <formula>15.8365</formula>
      <formula>17.5035</formula>
    </cfRule>
  </conditionalFormatting>
  <conditionalFormatting sqref="C32">
    <cfRule type="cellIs" dxfId="245" priority="8" operator="greaterThan">
      <formula>140</formula>
    </cfRule>
  </conditionalFormatting>
  <conditionalFormatting sqref="B29">
    <cfRule type="containsText" dxfId="244" priority="7" operator="containsText" text="Fail">
      <formula>NOT(ISERROR(SEARCH("Fail",B29)))</formula>
    </cfRule>
  </conditionalFormatting>
  <conditionalFormatting sqref="B29">
    <cfRule type="containsText" dxfId="243" priority="6" operator="containsText" text="Pass">
      <formula>NOT(ISERROR(SEARCH("Pass",B29)))</formula>
    </cfRule>
  </conditionalFormatting>
  <conditionalFormatting sqref="B32">
    <cfRule type="containsText" dxfId="242" priority="5" operator="containsText" text="Fail">
      <formula>NOT(ISERROR(SEARCH("Fail",B32)))</formula>
    </cfRule>
  </conditionalFormatting>
  <conditionalFormatting sqref="B32">
    <cfRule type="containsText" dxfId="241" priority="4" operator="containsText" text="Pass">
      <formula>NOT(ISERROR(SEARCH("Pass",B32)))</formula>
    </cfRule>
  </conditionalFormatting>
  <conditionalFormatting sqref="C30">
    <cfRule type="cellIs" dxfId="240" priority="3" operator="notBetween">
      <formula>5</formula>
      <formula>-5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239" priority="38" operator="containsText" text="Fail">
      <formula>NOT(ISERROR(SEARCH("Fail",B13)))</formula>
    </cfRule>
  </conditionalFormatting>
  <conditionalFormatting sqref="C12:C13">
    <cfRule type="cellIs" dxfId="238" priority="30" operator="notBetween">
      <formula>2</formula>
      <formula>-2</formula>
    </cfRule>
  </conditionalFormatting>
  <conditionalFormatting sqref="C22">
    <cfRule type="cellIs" dxfId="237" priority="29" operator="notBetween">
      <formula>10</formula>
      <formula>-10</formula>
    </cfRule>
  </conditionalFormatting>
  <conditionalFormatting sqref="C24">
    <cfRule type="cellIs" dxfId="236" priority="28" operator="greaterThan">
      <formula>25</formula>
    </cfRule>
  </conditionalFormatting>
  <conditionalFormatting sqref="C17">
    <cfRule type="cellIs" dxfId="235" priority="26" operator="notBetween">
      <formula>2</formula>
      <formula>-2</formula>
    </cfRule>
  </conditionalFormatting>
  <conditionalFormatting sqref="B12">
    <cfRule type="containsText" dxfId="234" priority="24" operator="containsText" text="Fail">
      <formula>NOT(ISERROR(SEARCH("Fail",B12)))</formula>
    </cfRule>
  </conditionalFormatting>
  <conditionalFormatting sqref="B12">
    <cfRule type="containsText" dxfId="233" priority="23" operator="containsText" text="Pass">
      <formula>NOT(ISERROR(SEARCH("Pass",B12)))</formula>
    </cfRule>
  </conditionalFormatting>
  <conditionalFormatting sqref="B17">
    <cfRule type="containsText" dxfId="232" priority="22" operator="containsText" text="Fail">
      <formula>NOT(ISERROR(SEARCH("Fail",B17)))</formula>
    </cfRule>
  </conditionalFormatting>
  <conditionalFormatting sqref="B17">
    <cfRule type="containsText" dxfId="231" priority="21" operator="containsText" text="Pass">
      <formula>NOT(ISERROR(SEARCH("Pass",B17)))</formula>
    </cfRule>
  </conditionalFormatting>
  <conditionalFormatting sqref="B22">
    <cfRule type="containsText" dxfId="230" priority="19" operator="containsText" text="Fail">
      <formula>NOT(ISERROR(SEARCH("Fail",B22)))</formula>
    </cfRule>
    <cfRule type="containsText" dxfId="229" priority="20" operator="containsText" text="Fail">
      <formula>NOT(ISERROR(SEARCH("Fail",B22)))</formula>
    </cfRule>
  </conditionalFormatting>
  <conditionalFormatting sqref="B22">
    <cfRule type="containsText" dxfId="228" priority="18" operator="containsText" text="Pass">
      <formula>NOT(ISERROR(SEARCH("Pass",B22)))</formula>
    </cfRule>
  </conditionalFormatting>
  <conditionalFormatting sqref="B24">
    <cfRule type="containsText" dxfId="227" priority="17" operator="containsText" text="Fail">
      <formula>NOT(ISERROR(SEARCH("Fail",B24)))</formula>
    </cfRule>
  </conditionalFormatting>
  <conditionalFormatting sqref="B24">
    <cfRule type="containsText" dxfId="226" priority="16" operator="containsText" text="Pass">
      <formula>NOT(ISERROR(SEARCH("Pass",B24)))</formula>
    </cfRule>
  </conditionalFormatting>
  <conditionalFormatting sqref="C29">
    <cfRule type="cellIs" dxfId="225" priority="11" operator="notBetween">
      <formula>5</formula>
      <formula>-5</formula>
    </cfRule>
  </conditionalFormatting>
  <conditionalFormatting sqref="C32">
    <cfRule type="cellIs" dxfId="224" priority="9" operator="greaterThan">
      <formula>140</formula>
    </cfRule>
  </conditionalFormatting>
  <conditionalFormatting sqref="B29">
    <cfRule type="containsText" dxfId="223" priority="8" operator="containsText" text="Fail">
      <formula>NOT(ISERROR(SEARCH("Fail",B29)))</formula>
    </cfRule>
  </conditionalFormatting>
  <conditionalFormatting sqref="B29">
    <cfRule type="containsText" dxfId="222" priority="7" operator="containsText" text="Pass">
      <formula>NOT(ISERROR(SEARCH("Pass",B29)))</formula>
    </cfRule>
  </conditionalFormatting>
  <conditionalFormatting sqref="B32">
    <cfRule type="containsText" dxfId="221" priority="6" operator="containsText" text="Fail">
      <formula>NOT(ISERROR(SEARCH("Fail",B32)))</formula>
    </cfRule>
  </conditionalFormatting>
  <conditionalFormatting sqref="B32">
    <cfRule type="containsText" dxfId="220" priority="5" operator="containsText" text="Pass">
      <formula>NOT(ISERROR(SEARCH("Pass",B32)))</formula>
    </cfRule>
  </conditionalFormatting>
  <conditionalFormatting sqref="C30">
    <cfRule type="cellIs" dxfId="219" priority="4" operator="notBetween">
      <formula>5</formula>
      <formula>-5</formula>
    </cfRule>
  </conditionalFormatting>
  <conditionalFormatting sqref="B30">
    <cfRule type="containsText" dxfId="218" priority="3" operator="containsText" text="Fail">
      <formula>NOT(ISERROR(SEARCH("Fail",B30)))</formula>
    </cfRule>
  </conditionalFormatting>
  <conditionalFormatting sqref="B30">
    <cfRule type="containsText" dxfId="217" priority="2" operator="containsText" text="Pass">
      <formula>NOT(ISERROR(SEARCH("Pass",B30)))</formula>
    </cfRule>
  </conditionalFormatting>
  <conditionalFormatting sqref="C28">
    <cfRule type="cellIs" dxfId="216" priority="1" operator="notBetween">
      <formula>15.8365</formula>
      <formula>17.5035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215" priority="37" operator="containsText" text="Fail">
      <formula>NOT(ISERROR(SEARCH("Fail",B13)))</formula>
    </cfRule>
  </conditionalFormatting>
  <conditionalFormatting sqref="C12:C13">
    <cfRule type="cellIs" dxfId="214" priority="29" operator="notBetween">
      <formula>2</formula>
      <formula>-2</formula>
    </cfRule>
  </conditionalFormatting>
  <conditionalFormatting sqref="C22">
    <cfRule type="cellIs" dxfId="213" priority="28" operator="notBetween">
      <formula>10</formula>
      <formula>-10</formula>
    </cfRule>
  </conditionalFormatting>
  <conditionalFormatting sqref="C24">
    <cfRule type="cellIs" dxfId="212" priority="27" operator="greaterThan">
      <formula>25</formula>
    </cfRule>
  </conditionalFormatting>
  <conditionalFormatting sqref="C17">
    <cfRule type="cellIs" dxfId="211" priority="25" operator="notBetween">
      <formula>2</formula>
      <formula>-2</formula>
    </cfRule>
  </conditionalFormatting>
  <conditionalFormatting sqref="B12">
    <cfRule type="containsText" dxfId="210" priority="23" operator="containsText" text="Fail">
      <formula>NOT(ISERROR(SEARCH("Fail",B12)))</formula>
    </cfRule>
  </conditionalFormatting>
  <conditionalFormatting sqref="B12">
    <cfRule type="containsText" dxfId="209" priority="22" operator="containsText" text="Pass">
      <formula>NOT(ISERROR(SEARCH("Pass",B12)))</formula>
    </cfRule>
  </conditionalFormatting>
  <conditionalFormatting sqref="B17">
    <cfRule type="containsText" dxfId="208" priority="21" operator="containsText" text="Fail">
      <formula>NOT(ISERROR(SEARCH("Fail",B17)))</formula>
    </cfRule>
  </conditionalFormatting>
  <conditionalFormatting sqref="B17">
    <cfRule type="containsText" dxfId="207" priority="20" operator="containsText" text="Pass">
      <formula>NOT(ISERROR(SEARCH("Pass",B17)))</formula>
    </cfRule>
  </conditionalFormatting>
  <conditionalFormatting sqref="B22">
    <cfRule type="containsText" dxfId="206" priority="18" operator="containsText" text="Fail">
      <formula>NOT(ISERROR(SEARCH("Fail",B22)))</formula>
    </cfRule>
    <cfRule type="containsText" dxfId="205" priority="19" operator="containsText" text="Fail">
      <formula>NOT(ISERROR(SEARCH("Fail",B22)))</formula>
    </cfRule>
  </conditionalFormatting>
  <conditionalFormatting sqref="B22">
    <cfRule type="containsText" dxfId="204" priority="17" operator="containsText" text="Pass">
      <formula>NOT(ISERROR(SEARCH("Pass",B22)))</formula>
    </cfRule>
  </conditionalFormatting>
  <conditionalFormatting sqref="B24">
    <cfRule type="containsText" dxfId="203" priority="16" operator="containsText" text="Fail">
      <formula>NOT(ISERROR(SEARCH("Fail",B24)))</formula>
    </cfRule>
  </conditionalFormatting>
  <conditionalFormatting sqref="B24">
    <cfRule type="containsText" dxfId="202" priority="15" operator="containsText" text="Pass">
      <formula>NOT(ISERROR(SEARCH("Pass",B24)))</formula>
    </cfRule>
  </conditionalFormatting>
  <conditionalFormatting sqref="B30">
    <cfRule type="containsText" dxfId="201" priority="2" operator="containsText" text="Fail">
      <formula>NOT(ISERROR(SEARCH("Fail",B30)))</formula>
    </cfRule>
  </conditionalFormatting>
  <conditionalFormatting sqref="B30">
    <cfRule type="containsText" dxfId="200" priority="1" operator="containsText" text="Pass">
      <formula>NOT(ISERROR(SEARCH("Pass",B30)))</formula>
    </cfRule>
  </conditionalFormatting>
  <conditionalFormatting sqref="C29">
    <cfRule type="cellIs" dxfId="199" priority="10" operator="notBetween">
      <formula>5</formula>
      <formula>-5</formula>
    </cfRule>
  </conditionalFormatting>
  <conditionalFormatting sqref="C28">
    <cfRule type="cellIs" dxfId="198" priority="9" operator="notBetween">
      <formula>15.8365</formula>
      <formula>17.5035</formula>
    </cfRule>
  </conditionalFormatting>
  <conditionalFormatting sqref="C32">
    <cfRule type="cellIs" dxfId="197" priority="8" operator="greaterThan">
      <formula>140</formula>
    </cfRule>
  </conditionalFormatting>
  <conditionalFormatting sqref="B29">
    <cfRule type="containsText" dxfId="196" priority="7" operator="containsText" text="Fail">
      <formula>NOT(ISERROR(SEARCH("Fail",B29)))</formula>
    </cfRule>
  </conditionalFormatting>
  <conditionalFormatting sqref="B29">
    <cfRule type="containsText" dxfId="195" priority="6" operator="containsText" text="Pass">
      <formula>NOT(ISERROR(SEARCH("Pass",B29)))</formula>
    </cfRule>
  </conditionalFormatting>
  <conditionalFormatting sqref="B32">
    <cfRule type="containsText" dxfId="194" priority="5" operator="containsText" text="Fail">
      <formula>NOT(ISERROR(SEARCH("Fail",B32)))</formula>
    </cfRule>
  </conditionalFormatting>
  <conditionalFormatting sqref="B32">
    <cfRule type="containsText" dxfId="193" priority="4" operator="containsText" text="Pass">
      <formula>NOT(ISERROR(SEARCH("Pass",B32)))</formula>
    </cfRule>
  </conditionalFormatting>
  <conditionalFormatting sqref="C30">
    <cfRule type="cellIs" dxfId="192" priority="3" operator="notBetween">
      <formula>5</formula>
      <formula>-5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191" priority="37" operator="containsText" text="Fail">
      <formula>NOT(ISERROR(SEARCH("Fail",B13)))</formula>
    </cfRule>
  </conditionalFormatting>
  <conditionalFormatting sqref="C12:C13">
    <cfRule type="cellIs" dxfId="190" priority="29" operator="notBetween">
      <formula>2</formula>
      <formula>-2</formula>
    </cfRule>
  </conditionalFormatting>
  <conditionalFormatting sqref="C22">
    <cfRule type="cellIs" dxfId="189" priority="28" operator="notBetween">
      <formula>10</formula>
      <formula>-10</formula>
    </cfRule>
  </conditionalFormatting>
  <conditionalFormatting sqref="C24">
    <cfRule type="cellIs" dxfId="188" priority="27" operator="greaterThan">
      <formula>25</formula>
    </cfRule>
  </conditionalFormatting>
  <conditionalFormatting sqref="C17">
    <cfRule type="cellIs" dxfId="187" priority="25" operator="notBetween">
      <formula>2</formula>
      <formula>-2</formula>
    </cfRule>
  </conditionalFormatting>
  <conditionalFormatting sqref="B12">
    <cfRule type="containsText" dxfId="186" priority="23" operator="containsText" text="Fail">
      <formula>NOT(ISERROR(SEARCH("Fail",B12)))</formula>
    </cfRule>
  </conditionalFormatting>
  <conditionalFormatting sqref="B12">
    <cfRule type="containsText" dxfId="185" priority="22" operator="containsText" text="Pass">
      <formula>NOT(ISERROR(SEARCH("Pass",B12)))</formula>
    </cfRule>
  </conditionalFormatting>
  <conditionalFormatting sqref="B17">
    <cfRule type="containsText" dxfId="184" priority="21" operator="containsText" text="Fail">
      <formula>NOT(ISERROR(SEARCH("Fail",B17)))</formula>
    </cfRule>
  </conditionalFormatting>
  <conditionalFormatting sqref="B17">
    <cfRule type="containsText" dxfId="183" priority="20" operator="containsText" text="Pass">
      <formula>NOT(ISERROR(SEARCH("Pass",B17)))</formula>
    </cfRule>
  </conditionalFormatting>
  <conditionalFormatting sqref="B22">
    <cfRule type="containsText" dxfId="182" priority="18" operator="containsText" text="Fail">
      <formula>NOT(ISERROR(SEARCH("Fail",B22)))</formula>
    </cfRule>
    <cfRule type="containsText" dxfId="181" priority="19" operator="containsText" text="Fail">
      <formula>NOT(ISERROR(SEARCH("Fail",B22)))</formula>
    </cfRule>
  </conditionalFormatting>
  <conditionalFormatting sqref="B22">
    <cfRule type="containsText" dxfId="180" priority="17" operator="containsText" text="Pass">
      <formula>NOT(ISERROR(SEARCH("Pass",B22)))</formula>
    </cfRule>
  </conditionalFormatting>
  <conditionalFormatting sqref="B24">
    <cfRule type="containsText" dxfId="179" priority="16" operator="containsText" text="Fail">
      <formula>NOT(ISERROR(SEARCH("Fail",B24)))</formula>
    </cfRule>
  </conditionalFormatting>
  <conditionalFormatting sqref="B24">
    <cfRule type="containsText" dxfId="178" priority="15" operator="containsText" text="Pass">
      <formula>NOT(ISERROR(SEARCH("Pass",B24)))</formula>
    </cfRule>
  </conditionalFormatting>
  <conditionalFormatting sqref="B30">
    <cfRule type="containsText" dxfId="177" priority="2" operator="containsText" text="Fail">
      <formula>NOT(ISERROR(SEARCH("Fail",B30)))</formula>
    </cfRule>
  </conditionalFormatting>
  <conditionalFormatting sqref="B30">
    <cfRule type="containsText" dxfId="176" priority="1" operator="containsText" text="Pass">
      <formula>NOT(ISERROR(SEARCH("Pass",B30)))</formula>
    </cfRule>
  </conditionalFormatting>
  <conditionalFormatting sqref="C29">
    <cfRule type="cellIs" dxfId="175" priority="10" operator="notBetween">
      <formula>5</formula>
      <formula>-5</formula>
    </cfRule>
  </conditionalFormatting>
  <conditionalFormatting sqref="C28">
    <cfRule type="cellIs" dxfId="174" priority="9" operator="notBetween">
      <formula>15.8365</formula>
      <formula>17.5035</formula>
    </cfRule>
  </conditionalFormatting>
  <conditionalFormatting sqref="C32">
    <cfRule type="cellIs" dxfId="173" priority="8" operator="greaterThan">
      <formula>140</formula>
    </cfRule>
  </conditionalFormatting>
  <conditionalFormatting sqref="B29">
    <cfRule type="containsText" dxfId="172" priority="7" operator="containsText" text="Fail">
      <formula>NOT(ISERROR(SEARCH("Fail",B29)))</formula>
    </cfRule>
  </conditionalFormatting>
  <conditionalFormatting sqref="B29">
    <cfRule type="containsText" dxfId="171" priority="6" operator="containsText" text="Pass">
      <formula>NOT(ISERROR(SEARCH("Pass",B29)))</formula>
    </cfRule>
  </conditionalFormatting>
  <conditionalFormatting sqref="B32">
    <cfRule type="containsText" dxfId="170" priority="5" operator="containsText" text="Fail">
      <formula>NOT(ISERROR(SEARCH("Fail",B32)))</formula>
    </cfRule>
  </conditionalFormatting>
  <conditionalFormatting sqref="B32">
    <cfRule type="containsText" dxfId="169" priority="4" operator="containsText" text="Pass">
      <formula>NOT(ISERROR(SEARCH("Pass",B32)))</formula>
    </cfRule>
  </conditionalFormatting>
  <conditionalFormatting sqref="C30">
    <cfRule type="cellIs" dxfId="168" priority="3" operator="notBetween">
      <formula>5</formula>
      <formula>-5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45"/>
  <sheetViews>
    <sheetView zoomScaleNormal="100" workbookViewId="0">
      <selection activeCell="C3" sqref="C3"/>
    </sheetView>
  </sheetViews>
  <sheetFormatPr defaultRowHeight="15.6" x14ac:dyDescent="0.3"/>
  <cols>
    <col min="3" max="3" width="10.8984375" customWidth="1"/>
  </cols>
  <sheetData>
    <row r="1" spans="1:14" ht="18" x14ac:dyDescent="0.35">
      <c r="A1" s="2"/>
      <c r="B1" s="2"/>
      <c r="C1" s="3" t="s">
        <v>37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3">
      <c r="A2" s="2"/>
      <c r="B2" s="4"/>
      <c r="C2" s="5" t="str">
        <f>IF(FlowChecks!F2&gt;0,FlowChecks!F2,"")</f>
        <v/>
      </c>
      <c r="D2" s="6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2"/>
      <c r="B3" s="7"/>
      <c r="C3" s="8"/>
      <c r="D3" s="6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/>
      <c r="B4" s="50"/>
      <c r="C4" s="50"/>
      <c r="D4" s="2" t="s">
        <v>2</v>
      </c>
      <c r="E4" s="2"/>
      <c r="F4" s="47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A5" s="2"/>
      <c r="B5" s="2"/>
      <c r="C5" s="9"/>
      <c r="D5" s="6" t="s">
        <v>21</v>
      </c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2"/>
      <c r="B6" s="2"/>
      <c r="C6" s="9"/>
      <c r="D6" s="6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/>
      <c r="B7" s="2"/>
      <c r="C7" s="10"/>
      <c r="D7" s="6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9" customHeight="1" x14ac:dyDescent="0.3">
      <c r="A8" s="2"/>
      <c r="B8" s="2"/>
      <c r="C8" s="27"/>
      <c r="D8" s="2"/>
      <c r="E8" s="2"/>
      <c r="I8" s="2"/>
      <c r="J8" s="2"/>
      <c r="K8" s="2"/>
      <c r="L8" s="2"/>
      <c r="M8" s="2"/>
      <c r="N8" s="2"/>
    </row>
    <row r="9" spans="1:14" ht="14.25" customHeight="1" x14ac:dyDescent="0.3">
      <c r="A9" s="2"/>
      <c r="B9" s="11"/>
      <c r="D9" s="6"/>
      <c r="E9" s="21" t="s">
        <v>13</v>
      </c>
      <c r="I9" s="2"/>
      <c r="J9" s="2"/>
      <c r="K9" s="2"/>
      <c r="L9" s="2"/>
      <c r="M9" s="2"/>
      <c r="N9" s="2"/>
    </row>
    <row r="10" spans="1:14" ht="14.25" customHeight="1" x14ac:dyDescent="0.3">
      <c r="A10" s="2"/>
      <c r="C10" s="14"/>
      <c r="D10" s="2"/>
      <c r="E10" s="12" t="s">
        <v>22</v>
      </c>
      <c r="I10" s="2"/>
      <c r="J10" s="2"/>
      <c r="K10" s="2"/>
      <c r="L10" s="2"/>
      <c r="M10" s="2"/>
      <c r="N10" s="2"/>
    </row>
    <row r="11" spans="1:14" ht="14.25" customHeight="1" x14ac:dyDescent="0.3">
      <c r="A11" s="2"/>
      <c r="C11" s="14"/>
      <c r="D11" s="2"/>
      <c r="E11" s="12" t="s">
        <v>7</v>
      </c>
      <c r="H11" s="6"/>
      <c r="I11" s="2"/>
      <c r="J11" s="2"/>
      <c r="K11" s="2"/>
      <c r="L11" s="2"/>
      <c r="M11" s="2"/>
      <c r="N11" s="2"/>
    </row>
    <row r="12" spans="1:14" ht="14.25" customHeight="1" x14ac:dyDescent="0.3">
      <c r="A12" s="2"/>
      <c r="B12" s="15" t="str">
        <f>IF(C11,IF(ABS(C12)&lt;=2,"Pass","Fail")," ")</f>
        <v xml:space="preserve"> </v>
      </c>
      <c r="C12" s="16" t="str">
        <f>IF(C11,(C10-C11)," ")</f>
        <v xml:space="preserve"> </v>
      </c>
      <c r="D12" s="2"/>
      <c r="E12" s="12" t="s">
        <v>29</v>
      </c>
      <c r="H12" s="28"/>
      <c r="I12" s="2"/>
      <c r="J12" s="2"/>
      <c r="K12" s="2"/>
      <c r="L12" s="2"/>
      <c r="M12" s="2"/>
      <c r="N12" s="2"/>
    </row>
    <row r="13" spans="1:14" ht="9" customHeight="1" x14ac:dyDescent="0.3">
      <c r="A13" s="2"/>
      <c r="B13" s="15"/>
      <c r="C13" s="16"/>
      <c r="D13" s="2"/>
      <c r="E13" s="12"/>
      <c r="H13" s="28"/>
      <c r="I13" s="2"/>
      <c r="J13" s="2"/>
      <c r="K13" s="2"/>
      <c r="L13" s="2"/>
      <c r="M13" s="2"/>
      <c r="N13" s="2"/>
    </row>
    <row r="14" spans="1:14" ht="14.25" customHeight="1" x14ac:dyDescent="0.3">
      <c r="A14" s="2"/>
      <c r="B14" s="11"/>
      <c r="D14" s="6"/>
      <c r="E14" s="21" t="s">
        <v>14</v>
      </c>
      <c r="H14" s="28"/>
      <c r="I14" s="2"/>
      <c r="J14" s="2"/>
      <c r="K14" s="2"/>
      <c r="L14" s="2"/>
      <c r="M14" s="2"/>
      <c r="N14" s="2"/>
    </row>
    <row r="15" spans="1:14" ht="14.25" customHeight="1" x14ac:dyDescent="0.3">
      <c r="A15" s="2"/>
      <c r="C15" s="14"/>
      <c r="D15" s="2"/>
      <c r="E15" s="12" t="s">
        <v>22</v>
      </c>
      <c r="H15" s="28"/>
      <c r="I15" s="2"/>
      <c r="J15" s="2"/>
      <c r="K15" s="2"/>
      <c r="L15" s="2"/>
      <c r="M15" s="2"/>
      <c r="N15" s="2"/>
    </row>
    <row r="16" spans="1:14" ht="14.25" customHeight="1" x14ac:dyDescent="0.3">
      <c r="A16" s="2"/>
      <c r="C16" s="14"/>
      <c r="D16" s="2"/>
      <c r="E16" s="12" t="s">
        <v>7</v>
      </c>
      <c r="H16" s="28"/>
      <c r="I16" s="2"/>
      <c r="J16" s="2"/>
      <c r="K16" s="2"/>
      <c r="L16" s="2"/>
      <c r="M16" s="2"/>
      <c r="N16" s="2"/>
    </row>
    <row r="17" spans="1:14" ht="14.25" customHeight="1" x14ac:dyDescent="0.3">
      <c r="A17" s="2"/>
      <c r="B17" s="15" t="str">
        <f>IF(C16,IF(ABS(C17)&lt;=2,"Pass","Fail")," ")</f>
        <v xml:space="preserve"> </v>
      </c>
      <c r="C17" s="16" t="str">
        <f>IF(C16,(C15-C16)," ")</f>
        <v xml:space="preserve"> </v>
      </c>
      <c r="D17" s="2"/>
      <c r="E17" s="12" t="s">
        <v>29</v>
      </c>
      <c r="H17" s="28"/>
      <c r="I17" s="2"/>
      <c r="J17" s="2"/>
      <c r="K17" s="2"/>
      <c r="L17" s="2"/>
      <c r="M17" s="2"/>
      <c r="N17" s="2"/>
    </row>
    <row r="18" spans="1:14" ht="9" customHeight="1" x14ac:dyDescent="0.3">
      <c r="A18" s="2"/>
      <c r="B18" s="2"/>
      <c r="C18" s="2"/>
      <c r="D18" s="2"/>
      <c r="E18" s="2"/>
      <c r="I18" s="2"/>
      <c r="J18" s="2"/>
      <c r="K18" s="2"/>
      <c r="L18" s="2"/>
      <c r="M18" s="2"/>
      <c r="N18" s="2"/>
    </row>
    <row r="19" spans="1:14" ht="14.25" customHeight="1" x14ac:dyDescent="0.35">
      <c r="A19" s="2"/>
      <c r="E19" s="18" t="s">
        <v>15</v>
      </c>
      <c r="I19" s="2"/>
      <c r="J19" s="2"/>
      <c r="K19" s="2"/>
      <c r="L19" s="2"/>
      <c r="M19" s="2"/>
      <c r="N19" s="2"/>
    </row>
    <row r="20" spans="1:14" ht="14.25" customHeight="1" x14ac:dyDescent="0.3">
      <c r="A20" s="2"/>
      <c r="B20" s="19"/>
      <c r="C20" s="14"/>
      <c r="E20" s="15" t="s">
        <v>23</v>
      </c>
      <c r="I20" s="2"/>
      <c r="J20" s="2"/>
      <c r="K20" s="2"/>
      <c r="L20" s="2"/>
      <c r="M20" s="2"/>
      <c r="N20" s="2"/>
    </row>
    <row r="21" spans="1:14" ht="14.25" customHeight="1" x14ac:dyDescent="0.3">
      <c r="A21" s="2"/>
      <c r="B21" s="19"/>
      <c r="C21" s="14"/>
      <c r="E21" s="15" t="s">
        <v>11</v>
      </c>
      <c r="H21" s="6"/>
      <c r="I21" s="2"/>
      <c r="J21" s="2"/>
      <c r="K21" s="2"/>
      <c r="L21" s="2"/>
      <c r="M21" s="2"/>
      <c r="N21" s="2"/>
    </row>
    <row r="22" spans="1:14" ht="14.25" customHeight="1" x14ac:dyDescent="0.3">
      <c r="A22" s="2"/>
      <c r="B22" s="15" t="str">
        <f>IF(C21,IF(ABS(C22)&lt;=10,"Pass","Fail")," ")</f>
        <v xml:space="preserve"> </v>
      </c>
      <c r="C22" s="16" t="str">
        <f>IF(C21,(C20-C21)," ")</f>
        <v xml:space="preserve"> </v>
      </c>
      <c r="E22" s="15" t="s">
        <v>28</v>
      </c>
      <c r="H22" s="28"/>
      <c r="I22" s="2"/>
      <c r="J22" s="2"/>
      <c r="K22" s="2"/>
      <c r="L22" s="2"/>
      <c r="M22" s="2"/>
      <c r="N22" s="2"/>
    </row>
    <row r="23" spans="1:14" ht="9" customHeight="1" x14ac:dyDescent="0.3">
      <c r="A23" s="2"/>
      <c r="B23" s="2"/>
      <c r="C23" s="2"/>
      <c r="D23" s="2"/>
      <c r="E23" s="2"/>
      <c r="I23" s="2"/>
      <c r="J23" s="2"/>
      <c r="K23" s="2"/>
      <c r="L23" s="2"/>
      <c r="M23" s="2"/>
      <c r="N23" s="2"/>
    </row>
    <row r="24" spans="1:14" ht="14.25" customHeight="1" x14ac:dyDescent="0.35">
      <c r="A24" s="2"/>
      <c r="B24" s="15" t="str">
        <f>IF((C24)="","",IF((C24)&lt;=25,"Pass",IF((C24)=0,"Pass",IF((C24)&gt;25,"Fail"))))</f>
        <v/>
      </c>
      <c r="C24" s="14"/>
      <c r="D24" s="22"/>
      <c r="E24" s="18" t="s">
        <v>27</v>
      </c>
      <c r="F24" s="46"/>
      <c r="G24" s="46"/>
      <c r="I24" s="2"/>
      <c r="J24" s="2"/>
      <c r="K24" s="2"/>
      <c r="L24" s="2"/>
      <c r="M24" s="2"/>
      <c r="N24" s="2"/>
    </row>
    <row r="25" spans="1:14" ht="9" customHeight="1" x14ac:dyDescent="0.3">
      <c r="A25" s="2"/>
      <c r="B25" s="46"/>
      <c r="C25" s="17"/>
      <c r="D25" s="11"/>
      <c r="E25" s="48"/>
      <c r="F25" s="46"/>
      <c r="G25" s="46"/>
      <c r="I25" s="2"/>
      <c r="J25" s="2"/>
      <c r="K25" s="2"/>
      <c r="L25" s="2"/>
      <c r="M25" s="2"/>
      <c r="N25" s="2"/>
    </row>
    <row r="26" spans="1:14" ht="14.25" customHeight="1" x14ac:dyDescent="0.35">
      <c r="A26" s="2"/>
      <c r="D26" s="22"/>
      <c r="E26" s="18" t="s">
        <v>30</v>
      </c>
      <c r="F26" s="46"/>
      <c r="G26" s="46"/>
      <c r="H26" s="6"/>
      <c r="I26" s="2"/>
      <c r="J26" s="2"/>
      <c r="K26" s="2"/>
      <c r="L26" s="2"/>
      <c r="M26" s="2"/>
      <c r="N26" s="2"/>
    </row>
    <row r="27" spans="1:14" ht="14.25" customHeight="1" x14ac:dyDescent="0.3">
      <c r="A27" s="2"/>
      <c r="B27" s="19"/>
      <c r="C27" s="14"/>
      <c r="D27" s="15"/>
      <c r="E27" s="15" t="s">
        <v>24</v>
      </c>
      <c r="F27" s="46"/>
      <c r="G27" s="46"/>
      <c r="H27" s="28"/>
      <c r="I27" s="2"/>
      <c r="J27" s="2"/>
      <c r="K27" s="2"/>
      <c r="L27" s="2"/>
      <c r="M27" s="2"/>
      <c r="N27" s="2"/>
    </row>
    <row r="28" spans="1:14" ht="14.25" customHeight="1" x14ac:dyDescent="0.3">
      <c r="A28" s="2"/>
      <c r="B28" s="19"/>
      <c r="C28" s="14"/>
      <c r="D28" s="15"/>
      <c r="E28" s="15" t="s">
        <v>25</v>
      </c>
      <c r="I28" s="2"/>
      <c r="J28" s="2"/>
      <c r="K28" s="2"/>
      <c r="L28" s="2"/>
      <c r="M28" s="2"/>
      <c r="N28" s="2"/>
    </row>
    <row r="29" spans="1:14" ht="14.25" customHeight="1" x14ac:dyDescent="0.3">
      <c r="A29" s="2"/>
      <c r="B29" s="12" t="str">
        <f>IF(C28,IF(ABS(C29)&lt;=4,"Pass","Fail")," ")</f>
        <v xml:space="preserve"> </v>
      </c>
      <c r="C29" s="24" t="str">
        <f>IF(C28,((C27-C28)/C28)*100," ")</f>
        <v xml:space="preserve"> </v>
      </c>
      <c r="D29" s="2"/>
      <c r="E29" s="23" t="s">
        <v>46</v>
      </c>
      <c r="I29" s="2"/>
      <c r="J29" s="2"/>
      <c r="K29" s="2"/>
      <c r="L29" s="2"/>
      <c r="M29" s="2"/>
      <c r="N29" s="2"/>
    </row>
    <row r="30" spans="1:14" ht="14.25" customHeight="1" x14ac:dyDescent="0.3">
      <c r="A30" s="2"/>
      <c r="B30" s="12" t="str">
        <f>IF(C28,IF(ABS(C30)&lt;=5,"Pass","Fail")," ")</f>
        <v xml:space="preserve"> </v>
      </c>
      <c r="C30" s="24" t="str">
        <f>IF(C28,((C28-16.67)/16.67)*100," ")</f>
        <v xml:space="preserve"> </v>
      </c>
      <c r="D30" s="15"/>
      <c r="E30" s="15" t="s">
        <v>47</v>
      </c>
      <c r="I30" s="2"/>
      <c r="J30" s="2"/>
      <c r="K30" s="2"/>
      <c r="L30" s="2"/>
      <c r="M30" s="2"/>
      <c r="N30" s="2"/>
    </row>
    <row r="31" spans="1:14" ht="9" customHeight="1" x14ac:dyDescent="0.3">
      <c r="A31" s="2"/>
      <c r="I31" s="2"/>
      <c r="J31" s="2"/>
      <c r="K31" s="2"/>
      <c r="L31" s="2"/>
      <c r="M31" s="2"/>
      <c r="N31" s="2"/>
    </row>
    <row r="32" spans="1:14" ht="14.25" customHeight="1" x14ac:dyDescent="0.35">
      <c r="A32" s="2"/>
      <c r="B32" s="15" t="str">
        <f>IF((C32)="","",IF((C32)&lt;=140,"Pass",IF((C32)=0,"Pass",IF((C32)&gt;140,"Fail"))))</f>
        <v/>
      </c>
      <c r="C32" s="14"/>
      <c r="D32" s="22"/>
      <c r="E32" s="18" t="s">
        <v>26</v>
      </c>
      <c r="H32" s="6"/>
      <c r="I32" s="2"/>
      <c r="J32" s="2"/>
      <c r="K32" s="2"/>
      <c r="L32" s="2"/>
      <c r="M32" s="2"/>
      <c r="N32" s="2"/>
    </row>
    <row r="33" spans="1:14" ht="9" customHeight="1" x14ac:dyDescent="0.3">
      <c r="A33" s="2"/>
      <c r="I33" s="2"/>
      <c r="J33" s="2"/>
      <c r="K33" s="2"/>
      <c r="L33" s="2"/>
      <c r="M33" s="2"/>
      <c r="N33" s="2"/>
    </row>
    <row r="34" spans="1:14" ht="15.75" customHeight="1" x14ac:dyDescent="0.3">
      <c r="A34" s="2"/>
      <c r="B34" s="25" t="s">
        <v>12</v>
      </c>
      <c r="C34" s="26"/>
      <c r="I34" s="2"/>
      <c r="J34" s="2"/>
      <c r="K34" s="2"/>
      <c r="L34" s="2"/>
      <c r="M34" s="2"/>
      <c r="N34" s="2"/>
    </row>
    <row r="35" spans="1:14" ht="9" customHeight="1" x14ac:dyDescent="0.3">
      <c r="A35" s="2"/>
      <c r="F35" s="1"/>
      <c r="I35" s="2"/>
      <c r="J35" s="2"/>
      <c r="K35" s="2"/>
      <c r="L35" s="2"/>
      <c r="M35" s="2"/>
      <c r="N35" s="2"/>
    </row>
    <row r="36" spans="1:14" ht="15.75" customHeight="1" x14ac:dyDescent="0.3">
      <c r="A36" s="2"/>
      <c r="I36" s="2"/>
      <c r="J36" s="2"/>
      <c r="K36" s="2"/>
      <c r="L36" s="2"/>
      <c r="M36" s="2"/>
      <c r="N36" s="2"/>
    </row>
    <row r="37" spans="1:14" ht="15.75" customHeight="1" x14ac:dyDescent="0.3">
      <c r="A37" s="2"/>
      <c r="H37" s="6"/>
      <c r="I37" s="2"/>
      <c r="J37" s="2"/>
      <c r="K37" s="2"/>
      <c r="L37" s="2"/>
      <c r="M37" s="2"/>
      <c r="N37" s="2"/>
    </row>
    <row r="38" spans="1:14" ht="15.75" customHeight="1" x14ac:dyDescent="0.3">
      <c r="A38" s="2"/>
      <c r="H38" s="28"/>
      <c r="I38" s="2"/>
      <c r="J38" s="2"/>
      <c r="K38" s="2"/>
      <c r="L38" s="2"/>
      <c r="M38" s="2"/>
      <c r="N38" s="2"/>
    </row>
    <row r="39" spans="1:14" ht="15.75" customHeight="1" x14ac:dyDescent="0.3">
      <c r="A39" s="2"/>
      <c r="I39" s="2"/>
      <c r="J39" s="2"/>
      <c r="K39" s="2"/>
      <c r="L39" s="2"/>
      <c r="M39" s="2"/>
      <c r="N39" s="2"/>
    </row>
    <row r="40" spans="1:14" ht="9" customHeight="1" x14ac:dyDescent="0.3">
      <c r="A40" s="2"/>
      <c r="I40" s="2"/>
      <c r="J40" s="2"/>
      <c r="K40" s="2"/>
      <c r="L40" s="2"/>
      <c r="M40" s="2"/>
      <c r="N40" s="2"/>
    </row>
    <row r="41" spans="1:14" ht="15.75" customHeight="1" x14ac:dyDescent="0.3">
      <c r="H41" s="6"/>
      <c r="I41" s="2"/>
      <c r="J41" s="2"/>
      <c r="K41" s="2"/>
      <c r="L41" s="2"/>
      <c r="M41" s="2"/>
      <c r="N41" s="2"/>
    </row>
    <row r="42" spans="1:14" ht="9" customHeight="1" x14ac:dyDescent="0.3">
      <c r="B42" s="2"/>
      <c r="D42" s="15"/>
      <c r="E42" s="15"/>
      <c r="H42" s="28"/>
      <c r="I42" s="2"/>
      <c r="J42" s="2"/>
      <c r="K42" s="2"/>
      <c r="L42" s="2"/>
      <c r="M42" s="2"/>
      <c r="N42" s="2"/>
    </row>
    <row r="43" spans="1:14" ht="15.75" customHeight="1" x14ac:dyDescent="0.3">
      <c r="D43" s="2"/>
      <c r="E43" s="2"/>
      <c r="I43" s="2"/>
      <c r="J43" s="2"/>
      <c r="K43" s="2"/>
      <c r="L43" s="2"/>
      <c r="M43" s="2"/>
      <c r="N43" s="2"/>
    </row>
    <row r="44" spans="1:14" ht="15.75" customHeight="1" x14ac:dyDescent="0.3">
      <c r="A44" s="17"/>
      <c r="B44" s="39"/>
      <c r="C44" s="40"/>
      <c r="I44" s="2"/>
      <c r="J44" s="2"/>
      <c r="K44" s="2"/>
      <c r="L44" s="2"/>
      <c r="M44" s="2"/>
      <c r="N44" s="2"/>
    </row>
    <row r="45" spans="1:14" x14ac:dyDescent="0.3">
      <c r="A45" s="2"/>
      <c r="G45" s="2"/>
      <c r="H45" s="2"/>
      <c r="I45" s="2"/>
      <c r="J45" s="2"/>
      <c r="K45" s="2"/>
      <c r="L45" s="2"/>
      <c r="M45" s="2"/>
      <c r="N45" s="2"/>
    </row>
  </sheetData>
  <conditionalFormatting sqref="B13">
    <cfRule type="containsText" dxfId="167" priority="37" operator="containsText" text="Fail">
      <formula>NOT(ISERROR(SEARCH("Fail",B13)))</formula>
    </cfRule>
  </conditionalFormatting>
  <conditionalFormatting sqref="C12:C13">
    <cfRule type="cellIs" dxfId="166" priority="29" operator="notBetween">
      <formula>2</formula>
      <formula>-2</formula>
    </cfRule>
  </conditionalFormatting>
  <conditionalFormatting sqref="C22">
    <cfRule type="cellIs" dxfId="165" priority="28" operator="notBetween">
      <formula>10</formula>
      <formula>-10</formula>
    </cfRule>
  </conditionalFormatting>
  <conditionalFormatting sqref="C24">
    <cfRule type="cellIs" dxfId="164" priority="27" operator="greaterThan">
      <formula>25</formula>
    </cfRule>
  </conditionalFormatting>
  <conditionalFormatting sqref="C17">
    <cfRule type="cellIs" dxfId="163" priority="25" operator="notBetween">
      <formula>2</formula>
      <formula>-2</formula>
    </cfRule>
  </conditionalFormatting>
  <conditionalFormatting sqref="B12">
    <cfRule type="containsText" dxfId="162" priority="23" operator="containsText" text="Fail">
      <formula>NOT(ISERROR(SEARCH("Fail",B12)))</formula>
    </cfRule>
  </conditionalFormatting>
  <conditionalFormatting sqref="B12">
    <cfRule type="containsText" dxfId="161" priority="22" operator="containsText" text="Pass">
      <formula>NOT(ISERROR(SEARCH("Pass",B12)))</formula>
    </cfRule>
  </conditionalFormatting>
  <conditionalFormatting sqref="B17">
    <cfRule type="containsText" dxfId="160" priority="21" operator="containsText" text="Fail">
      <formula>NOT(ISERROR(SEARCH("Fail",B17)))</formula>
    </cfRule>
  </conditionalFormatting>
  <conditionalFormatting sqref="B17">
    <cfRule type="containsText" dxfId="159" priority="20" operator="containsText" text="Pass">
      <formula>NOT(ISERROR(SEARCH("Pass",B17)))</formula>
    </cfRule>
  </conditionalFormatting>
  <conditionalFormatting sqref="B22">
    <cfRule type="containsText" dxfId="158" priority="18" operator="containsText" text="Fail">
      <formula>NOT(ISERROR(SEARCH("Fail",B22)))</formula>
    </cfRule>
    <cfRule type="containsText" dxfId="157" priority="19" operator="containsText" text="Fail">
      <formula>NOT(ISERROR(SEARCH("Fail",B22)))</formula>
    </cfRule>
  </conditionalFormatting>
  <conditionalFormatting sqref="B22">
    <cfRule type="containsText" dxfId="156" priority="17" operator="containsText" text="Pass">
      <formula>NOT(ISERROR(SEARCH("Pass",B22)))</formula>
    </cfRule>
  </conditionalFormatting>
  <conditionalFormatting sqref="B24">
    <cfRule type="containsText" dxfId="155" priority="16" operator="containsText" text="Fail">
      <formula>NOT(ISERROR(SEARCH("Fail",B24)))</formula>
    </cfRule>
  </conditionalFormatting>
  <conditionalFormatting sqref="B24">
    <cfRule type="containsText" dxfId="154" priority="15" operator="containsText" text="Pass">
      <formula>NOT(ISERROR(SEARCH("Pass",B24)))</formula>
    </cfRule>
  </conditionalFormatting>
  <conditionalFormatting sqref="B30">
    <cfRule type="containsText" dxfId="153" priority="2" operator="containsText" text="Fail">
      <formula>NOT(ISERROR(SEARCH("Fail",B30)))</formula>
    </cfRule>
  </conditionalFormatting>
  <conditionalFormatting sqref="B30">
    <cfRule type="containsText" dxfId="152" priority="1" operator="containsText" text="Pass">
      <formula>NOT(ISERROR(SEARCH("Pass",B30)))</formula>
    </cfRule>
  </conditionalFormatting>
  <conditionalFormatting sqref="C29">
    <cfRule type="cellIs" dxfId="151" priority="10" operator="notBetween">
      <formula>5</formula>
      <formula>-5</formula>
    </cfRule>
  </conditionalFormatting>
  <conditionalFormatting sqref="C28">
    <cfRule type="cellIs" dxfId="150" priority="9" operator="notBetween">
      <formula>15.8365</formula>
      <formula>17.5035</formula>
    </cfRule>
  </conditionalFormatting>
  <conditionalFormatting sqref="C32">
    <cfRule type="cellIs" dxfId="149" priority="8" operator="greaterThan">
      <formula>140</formula>
    </cfRule>
  </conditionalFormatting>
  <conditionalFormatting sqref="B29">
    <cfRule type="containsText" dxfId="148" priority="7" operator="containsText" text="Fail">
      <formula>NOT(ISERROR(SEARCH("Fail",B29)))</formula>
    </cfRule>
  </conditionalFormatting>
  <conditionalFormatting sqref="B29">
    <cfRule type="containsText" dxfId="147" priority="6" operator="containsText" text="Pass">
      <formula>NOT(ISERROR(SEARCH("Pass",B29)))</formula>
    </cfRule>
  </conditionalFormatting>
  <conditionalFormatting sqref="B32">
    <cfRule type="containsText" dxfId="146" priority="5" operator="containsText" text="Fail">
      <formula>NOT(ISERROR(SEARCH("Fail",B32)))</formula>
    </cfRule>
  </conditionalFormatting>
  <conditionalFormatting sqref="B32">
    <cfRule type="containsText" dxfId="145" priority="4" operator="containsText" text="Pass">
      <formula>NOT(ISERROR(SEARCH("Pass",B32)))</formula>
    </cfRule>
  </conditionalFormatting>
  <conditionalFormatting sqref="C30">
    <cfRule type="cellIs" dxfId="144" priority="3" operator="notBetween">
      <formula>5</formula>
      <formula>-5</formula>
    </cfRule>
  </conditionalFormatting>
  <dataValidations count="1">
    <dataValidation type="custom" allowBlank="1" showInputMessage="1" showErrorMessage="1" sqref="B29:C30 B32 C12 B12 C17 B17 C22 B22 B24 C2">
      <formula1>"5*5"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FlowChecks</vt:lpstr>
      <vt:lpstr>Annual Calibration</vt:lpstr>
      <vt:lpstr>Init or Post maint calibration</vt:lpstr>
      <vt:lpstr>Month 1</vt:lpstr>
      <vt:lpstr>Month 2</vt:lpstr>
      <vt:lpstr>Month 3</vt:lpstr>
      <vt:lpstr>Month 4</vt:lpstr>
      <vt:lpstr>Month 5</vt:lpstr>
      <vt:lpstr>Month 6</vt:lpstr>
      <vt:lpstr>Month 7</vt:lpstr>
      <vt:lpstr>Month 8</vt:lpstr>
      <vt:lpstr>Month 9</vt:lpstr>
      <vt:lpstr>Month 10</vt:lpstr>
      <vt:lpstr>Month 11</vt:lpstr>
      <vt:lpstr>Month 12</vt:lpstr>
    </vt:vector>
  </TitlesOfParts>
  <Company>Clark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Dickens</dc:creator>
  <cp:lastModifiedBy>melinda</cp:lastModifiedBy>
  <cp:lastPrinted>2014-12-16T15:51:57Z</cp:lastPrinted>
  <dcterms:created xsi:type="dcterms:W3CDTF">2010-11-18T22:50:07Z</dcterms:created>
  <dcterms:modified xsi:type="dcterms:W3CDTF">2016-05-06T18:11:43Z</dcterms:modified>
</cp:coreProperties>
</file>